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8795" windowHeight="11505" activeTab="0"/>
  </bookViews>
  <sheets>
    <sheet name="6.08.2011 филиалы" sheetId="1" r:id="rId1"/>
    <sheet name="11.06.2010 филиалы Запорожье" sheetId="2" state="hidden" r:id="rId2"/>
  </sheets>
  <externalReferences>
    <externalReference r:id="rId5"/>
    <externalReference r:id="rId6"/>
  </externalReferences>
  <definedNames>
    <definedName name="_xlnm._FilterDatabase" localSheetId="1" hidden="1">'11.06.2010 филиалы Запорожье'!$O$6:$S$133</definedName>
    <definedName name="_xlnm.Print_Titles" localSheetId="1">'11.06.2010 филиалы Запорожье'!$1:$6</definedName>
    <definedName name="курс">#REF!</definedName>
    <definedName name="_xlnm.Print_Area" localSheetId="1">'11.06.2010 филиалы Запорожье'!$A$1:$S$133</definedName>
    <definedName name="_xlnm.Print_Area" localSheetId="0">'6.08.2011 филиалы'!$A$1:$G$169</definedName>
  </definedNames>
  <calcPr fullCalcOnLoad="1"/>
</workbook>
</file>

<file path=xl/sharedStrings.xml><?xml version="1.0" encoding="utf-8"?>
<sst xmlns="http://schemas.openxmlformats.org/spreadsheetml/2006/main" count="510" uniqueCount="323">
  <si>
    <t>Наименование товара</t>
  </si>
  <si>
    <t>Бут./ящ</t>
  </si>
  <si>
    <t>Емк. бут.</t>
  </si>
  <si>
    <t>Алк, %</t>
  </si>
  <si>
    <t xml:space="preserve">вино ТМ "ЗОЛОТАЯ АМФОРА" </t>
  </si>
  <si>
    <t>9,5-13,0</t>
  </si>
  <si>
    <t>9,0-12,0</t>
  </si>
  <si>
    <t>10,0-13,0</t>
  </si>
  <si>
    <t>Bag-in-box</t>
  </si>
  <si>
    <t>коньяк ТМ "Жан-Жак"</t>
  </si>
  <si>
    <t xml:space="preserve">коньяки ТМ "КЛИНКОВ" </t>
  </si>
  <si>
    <t>Family collection</t>
  </si>
  <si>
    <t>водка ТМ "Хельсинки"</t>
  </si>
  <si>
    <t>вермут ТМ "TRINO"</t>
  </si>
  <si>
    <t>ТМ "Горілка Українка"</t>
  </si>
  <si>
    <t>Email: alef@alef.ua, goldenamphora@alef.ua</t>
  </si>
  <si>
    <t>Адреса наших представительств по Украине:</t>
  </si>
  <si>
    <t>Цена дилеры</t>
  </si>
  <si>
    <t>Trino Вермут Rosso 0,5 л.</t>
  </si>
  <si>
    <t>Trino Вермут Dry 0,5 л.</t>
  </si>
  <si>
    <t>Trino Вермут Bianco 0,5 л.</t>
  </si>
  <si>
    <t xml:space="preserve">                                                Базовые цены на отпуск продукции со складов собственных дистрибьюций (Киев, Одесса, Харьков, Донецк, Днепропетровск, Запорожье, Львов, Полтава)</t>
  </si>
  <si>
    <t>Внимание!!! Изменение цены на выделенные позиции</t>
  </si>
  <si>
    <t>GOLDEN AMFORA</t>
  </si>
  <si>
    <t>Прайс(Розница факт)</t>
  </si>
  <si>
    <t>Прайс (Розница отсрочка)</t>
  </si>
  <si>
    <t>Прайс (КаБаРе) и область</t>
  </si>
  <si>
    <t>9,0-12,1</t>
  </si>
  <si>
    <t>прайс +5</t>
  </si>
  <si>
    <t>прайс +6</t>
  </si>
  <si>
    <t>прайс+7</t>
  </si>
  <si>
    <t>прайс+8</t>
  </si>
  <si>
    <t>прайс+10</t>
  </si>
  <si>
    <t>Крымская коллекция</t>
  </si>
  <si>
    <t>"Шамапанское Золотая Амфора"</t>
  </si>
  <si>
    <t>10,5-12,5</t>
  </si>
  <si>
    <t>прайс +3</t>
  </si>
  <si>
    <t>Хорека для Одессы</t>
  </si>
  <si>
    <t>розница Одесса</t>
  </si>
  <si>
    <t>Мускат (бел. п/сл.) 0,7 л.</t>
  </si>
  <si>
    <t>Тамянка  (бел. п/сл) 0,7 л.</t>
  </si>
  <si>
    <t>Тамянка мускатная (бел. п/сл) 0,7 л.</t>
  </si>
  <si>
    <t>Совиньон (бел.сух) 0,7 л.</t>
  </si>
  <si>
    <t>Монастырская изба (бел. п/сух) 0,7 л.</t>
  </si>
  <si>
    <t>Монастырская изба (кр. п/сух.)  0,7 л.</t>
  </si>
  <si>
    <t>Кадарка  (кр. п/сл) 0,7 л.</t>
  </si>
  <si>
    <t>Шепот монаха  (кр. п/сл) 0,7 л.</t>
  </si>
  <si>
    <t>Кагор (кр. дес) 0,7 л.</t>
  </si>
  <si>
    <t>Каберне кр.сух. 0,7 л.</t>
  </si>
  <si>
    <t>Шардоне бел.сух. 0,7 л.</t>
  </si>
  <si>
    <t>Тамянка (бел. п/сл) 1,5 л.</t>
  </si>
  <si>
    <t>Кадарка  (кр. п/сл) 1,5 л.</t>
  </si>
  <si>
    <t>Каберне (кр.сух) 1,5 л.</t>
  </si>
  <si>
    <t>Шардоне (бел.п/сух) 1,5 л.</t>
  </si>
  <si>
    <t>Совиньон (бел.сух) 0,75 л.</t>
  </si>
  <si>
    <t>Шардоне (бел. сух) 0,75 л.</t>
  </si>
  <si>
    <t>Мускат (бел. п/сл.) 0,75 л.</t>
  </si>
  <si>
    <t>Саперави (кр. сух) 0,75 л.</t>
  </si>
  <si>
    <t>Мерло (кр. сух. ) 0,75 л.</t>
  </si>
  <si>
    <t>Каберне (кр.сух) 0,75 л.</t>
  </si>
  <si>
    <t>Тамянка  (бел. п/сл) 3 л.</t>
  </si>
  <si>
    <t>Кадарка  (кр. п/сл) 3 л.</t>
  </si>
  <si>
    <t>Шардоне (бел.сух) 3 л.</t>
  </si>
  <si>
    <t>Каберне (кр.сух) 3 л.</t>
  </si>
  <si>
    <t>Тамянка  (бел. п/сл) 2 л.</t>
  </si>
  <si>
    <t>Кадарка  (кр. п/сл) 2 л.</t>
  </si>
  <si>
    <t>Шардоне (бел.сух) 2 л.</t>
  </si>
  <si>
    <t>Каберне (кр.сух) 2 л.</t>
  </si>
  <si>
    <t>Шампанское Украины п/сухое ТМ Золотая Амфора 0,75*12</t>
  </si>
  <si>
    <t>Шампанское Украины  п/слад ТМ Золотая Амфора 0,75*12</t>
  </si>
  <si>
    <t>Жан-Жак пять звезд  Эйфелева башня 0,7 л.</t>
  </si>
  <si>
    <t>Жан -Жак ***** Резерв 0,5 л.</t>
  </si>
  <si>
    <t>Жан-Жак Париж  4 зв 0,5 л.</t>
  </si>
  <si>
    <t>Жан-Жак Париж  5 зв 0,5 л.</t>
  </si>
  <si>
    <t>Жан-Жак в красном тубусе 5 зв 0,5 л.</t>
  </si>
  <si>
    <t>Жан-Жак Престиж четыре звезды в тубусе 0,5 л.</t>
  </si>
  <si>
    <t>Жан-Жак Престиж пять звезд в тубусе 0,5 л.</t>
  </si>
  <si>
    <t>Жан-Жак Классик три звезды 0,5 л.</t>
  </si>
  <si>
    <t>Жан-Жак Классик три звезды 0,25 л.</t>
  </si>
  <si>
    <t>Жан-Жак три звезды в прозрачном тубусе 0,5 л.</t>
  </si>
  <si>
    <t>Жан-Жак четыре звезды в прозрачном тубусе 0,5 л.</t>
  </si>
  <si>
    <t>Жан-Жак пять звезд в прозрачном тубусе 0,5 л.</t>
  </si>
  <si>
    <t>Клинков VS в сув коробке 0,05 л.</t>
  </si>
  <si>
    <t>Клинков VS в сув. коробке  0,35 л.</t>
  </si>
  <si>
    <t>Клинков VS в тубусе 0,35 л.</t>
  </si>
  <si>
    <t>Клинков VS в сув. коробке  0,5 л.</t>
  </si>
  <si>
    <t>Клинков VS в тубусе 0,5 л.</t>
  </si>
  <si>
    <t>Клинков VSOP в сув коробке  0,2 л.</t>
  </si>
  <si>
    <t>Клинков VSOP в сув. коробке  0,5 л.</t>
  </si>
  <si>
    <t>Клинков VSOP в сув. кор. +2 бокала  0,5 л.</t>
  </si>
  <si>
    <t>Клинков XO в сув. коробке  0,2 л.</t>
  </si>
  <si>
    <t>Клинков XO в сув. коробке  0,5 л.</t>
  </si>
  <si>
    <t>Клинков XO в сув. кор. + 2 бокала  0,5 л.</t>
  </si>
  <si>
    <t>FC Коньяк Клинков VSOP 0,1 л.</t>
  </si>
  <si>
    <t>FC Коньяк Клинков XO 0,1 л.</t>
  </si>
  <si>
    <t>Family collection книжка VSOP 0,1 л. + XO 0,1 л.</t>
  </si>
  <si>
    <t>Family collection VS в мет. тубусе 0,5 л.</t>
  </si>
  <si>
    <t>Family collection VSOP в мет. тубусе 0,5 л.</t>
  </si>
  <si>
    <t>Family collection XO в мет. тубусе 0,5 л.</t>
  </si>
  <si>
    <t>Trino Вермут Extra 1 л.</t>
  </si>
  <si>
    <t>Trino Вермут Bianco 1 л.</t>
  </si>
  <si>
    <t>Trino Вермут  Россо 1 л.</t>
  </si>
  <si>
    <t>Горілка "Українка" в ящ и лот 0,2 л.</t>
  </si>
  <si>
    <t>Горілка "Українка" Лісовий горіх в ящ и лот 0,2 л.</t>
  </si>
  <si>
    <t>Горілка "Українка" європейська в ящ и лот 0,2 л.</t>
  </si>
  <si>
    <t>Горілка Українка  Горный мед 0,2 л.</t>
  </si>
  <si>
    <t>Горілка "Українка" традиційна в ящ и лот 0,2 л.</t>
  </si>
  <si>
    <t>Горілка "Українка" Слава Держави в ящ и лот 0,2 л.</t>
  </si>
  <si>
    <t>Горілка "Українка" Платинум в ящ и лот 0,2 л.</t>
  </si>
  <si>
    <t>Горілка "Українка" в ящ и лот 0,5 л.</t>
  </si>
  <si>
    <t>Горілка "Українка" Власність Країни в ящ и лот 0,5 л.</t>
  </si>
  <si>
    <t>Горілка "Українка" Лісовий горіх в ящ и лот 0,5 л.</t>
  </si>
  <si>
    <t>Горілка "Українка" європейська  в ящ и лот 0,5 л.</t>
  </si>
  <si>
    <t>Горілка "Українка" Горный мед 0,5 л.</t>
  </si>
  <si>
    <t>Горілка "Українка" традиційна в ящ и лот 0,5 л.</t>
  </si>
  <si>
    <t>Горілка "Українка" Слава Держави в ящ и лот 0,5 л.</t>
  </si>
  <si>
    <t>Горілка "Українка" Платинум в ящ и лот 0,5 л.</t>
  </si>
  <si>
    <t>Горілка "Українка" в ящ и лот 0,7 л.</t>
  </si>
  <si>
    <t>Горілка Українка  Словянська 0,7 л.</t>
  </si>
  <si>
    <t>Горілка "Українка" Лісовий горіх в ящ и лот 0,7 л.</t>
  </si>
  <si>
    <t>Горілка "Українка" європейська в ящ и лот 0,7 л.</t>
  </si>
  <si>
    <t>Горілка "Українка" Власність Країни в ящ и лот 0,7 л.</t>
  </si>
  <si>
    <t>Горілка "Українка" традиційна в ящ и лот 0,7 л.</t>
  </si>
  <si>
    <t>Горілка "Українка" Слава Держави в ящ и лот 0,7 л.</t>
  </si>
  <si>
    <t>Горілка "Українка" Платинум в ящ и лот 0,7 л.</t>
  </si>
  <si>
    <t>Горілка "Українка" Горный мед 0,7 л.</t>
  </si>
  <si>
    <t>Жан-Жак три звезды 0,25 л.</t>
  </si>
  <si>
    <t>Жан-Жак четыре звезды 0,25 л.</t>
  </si>
  <si>
    <t>Жан-Жак пять звезд 0,25 л.</t>
  </si>
  <si>
    <t>Жан-Жак  три звезды 0,5 л.</t>
  </si>
  <si>
    <t>Жан-Жак  четыре звезды 0,5 л.</t>
  </si>
  <si>
    <t>Жан-Жак  пять звезд 0,5 л.</t>
  </si>
  <si>
    <t>Зимняя Столица (Ледовый дворец) 0,5 л.</t>
  </si>
  <si>
    <t>Зимняя Столица (Серебро) 0,5 л.</t>
  </si>
  <si>
    <t>Зимняя Столица (Ультрамарин) 0,5 л.</t>
  </si>
  <si>
    <t>Зимняя Столица (Ледовый дворец) 0,7 л.</t>
  </si>
  <si>
    <t>Зимняя Столица (Серебро) 0,7 л.</t>
  </si>
  <si>
    <t>Зимняя Столица (Ультрамарин) 0,7 л.</t>
  </si>
  <si>
    <r>
      <t></t>
    </r>
    <r>
      <rPr>
        <sz val="8"/>
        <rFont val="Times New Roman"/>
        <family val="1"/>
      </rPr>
      <t xml:space="preserve"> Собинова 1, Днепропетровск, 49083, Украина   тел. +380562 399 839, +380562 399 889, +380562 399 896, +380562 383 656, +38056 373 89 29  </t>
    </r>
  </si>
  <si>
    <r>
      <t>г. Киев: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Семьи Хохловых 11/2 , 04119, Украина.   тел.+3 8 044 459 70 47 e-mail:  atlantis.kiev@alef.ua  </t>
    </r>
  </si>
  <si>
    <r>
      <t>г. Харьков: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Постышева 93, , Украина.   тел.+3 8 057 777 58 58, +3 8 057 777 61 51, +3 8 057 777 82 43 e-mail: atlantis@sa.net.ua</t>
    </r>
  </si>
  <si>
    <r>
      <t>г. Донецк: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Беранже 2, 83095, Украина.   тел.+3 8 062 305 94 99 e-mail: atlantis.dn@alef.ua</t>
    </r>
  </si>
  <si>
    <r>
      <t>г. Одесса: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Проселочная 10 , 65085, Украина.   тел.+3 8 0482 39 14 12 e-mail:  atlantis.odessa@alef.ua</t>
    </r>
  </si>
  <si>
    <r>
      <t>г. Запорожье: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Карпенко Карого 47, 69084 Украина.   тел.+3 8061 289 57 72 e-mail:  Amforazp@yandex.ru</t>
    </r>
  </si>
  <si>
    <r>
      <t>г. Полтава: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Половка, 76 ,36034 , Украина.   тел.+3 805322 42700, +380532 43947, +380532 66 09 67 </t>
    </r>
  </si>
  <si>
    <r>
      <t>г. Львов:</t>
    </r>
    <r>
      <rPr>
        <sz val="8"/>
        <rFont val="Webdings"/>
        <family val="1"/>
      </rPr>
      <t xml:space="preserve"> </t>
    </r>
    <r>
      <rPr>
        <sz val="8"/>
        <rFont val="Times New Roman"/>
        <family val="1"/>
      </rPr>
      <t xml:space="preserve"> ул. Зелена 147 , 79000 Украина.   тел.+3 80322404431 </t>
    </r>
  </si>
  <si>
    <t>Горілка "Украинка" Слава Держави мед с чесноком 0,5 л.</t>
  </si>
  <si>
    <t>ТМ "СОНАТА"</t>
  </si>
  <si>
    <t>Белое полусладкое 1,0 л.</t>
  </si>
  <si>
    <t>Изабелла красное полусладкое 1,0 л.</t>
  </si>
  <si>
    <t>Красное полусладкое 1,0 л.</t>
  </si>
  <si>
    <t>Мускатное белое полусладкое 1,0 л.</t>
  </si>
  <si>
    <t>Портвейн приморский белый крепленый 1,0 л.</t>
  </si>
  <si>
    <t>NEW</t>
  </si>
  <si>
    <t>GOLDEN st. Crimea</t>
  </si>
  <si>
    <t>Хорека для Одессы служебка усачев</t>
  </si>
  <si>
    <t>KOSHER</t>
  </si>
  <si>
    <t>Каберне  кр. сух.  KOSHER  0,75 * 6</t>
  </si>
  <si>
    <t>Саперави  кр. п/сух.  KOSHER  0,75 * 6</t>
  </si>
  <si>
    <t>Агада  кр. п/сух.  KOSHER  0,75 * 6</t>
  </si>
  <si>
    <t>Керем  кр. п/сух.  KOSHER  0,75 * 6</t>
  </si>
  <si>
    <t>9,0-14,0</t>
  </si>
  <si>
    <t>9,0-14,1</t>
  </si>
  <si>
    <t>9,0-14,2</t>
  </si>
  <si>
    <t>9,0-14,3</t>
  </si>
  <si>
    <t>область Запорожье</t>
  </si>
  <si>
    <t>Вино Грузии Мамули</t>
  </si>
  <si>
    <t>Мамули Алазанская долина бел.п/сл 0,75л.</t>
  </si>
  <si>
    <t>Мамули Алазанская долина кр.п/сл 0,75л.</t>
  </si>
  <si>
    <t>Мамули Ахашени кр п/сл 0,75л.</t>
  </si>
  <si>
    <t>Мамули Вазисубани сух бел 0,75л.</t>
  </si>
  <si>
    <t>Мамули Кинзмараули кр п/сл 0,75л.</t>
  </si>
  <si>
    <t>Мамули Мукузани кр сух 0,75л.</t>
  </si>
  <si>
    <t>Мамули Саперави кр сух 0,75л.</t>
  </si>
  <si>
    <t>Мамули Хванчкара кр.п/сл 0,75л.</t>
  </si>
  <si>
    <t>Мамули Цинандали бел сух 0,75л.</t>
  </si>
  <si>
    <t>0,75л</t>
  </si>
  <si>
    <t xml:space="preserve">ТОМАЙ Молдавия </t>
  </si>
  <si>
    <t>Томай Семь любимых роз Каберне красн. п/сл 1л.</t>
  </si>
  <si>
    <t>1л</t>
  </si>
  <si>
    <t>Томай Семь любимых роз Мерло красн. п/сл 1л.</t>
  </si>
  <si>
    <t>Томай Семь любимых роз Пино-фран красн. п/сл 1л.</t>
  </si>
  <si>
    <t>Томай Семь любимых роз Изабелла Молдавская красн. п/сл 1л.</t>
  </si>
  <si>
    <t>Томай Семь любимых роз Мускат бел. п/сл 1л.</t>
  </si>
  <si>
    <t>Томай Семь любимых роз Совиньон бел. п/сл 1л.</t>
  </si>
  <si>
    <t>Томай Семь любимых роз Шардоне бел. п/сл 1л.</t>
  </si>
  <si>
    <t>Томай Семь любимых роз Изабелла красн. п/дес 1л.</t>
  </si>
  <si>
    <t>Томай Семь любимых роз Мускат Томай бел. десертн 1л.</t>
  </si>
  <si>
    <t>Томай Семь любимых роз Кагор красн. десертн 1л.</t>
  </si>
  <si>
    <t>ТОМАЙ  Домашняя коллекция</t>
  </si>
  <si>
    <t>Томай Домашнее Каберне красн. Сух.</t>
  </si>
  <si>
    <t xml:space="preserve">Томай Домашнее Мерло красн. Сух </t>
  </si>
  <si>
    <t>Томай Домашнее Мускат бел. сух.</t>
  </si>
  <si>
    <t>Томай Домашнее Шардоне бел. сух.</t>
  </si>
  <si>
    <t>ТОМАЙ Я тебя люблю</t>
  </si>
  <si>
    <t>Вино виноградное красное полусладкое "Каберне"</t>
  </si>
  <si>
    <t>Вино виноградное красное полусладкое "Мерло"</t>
  </si>
  <si>
    <t>Вино виноградное красное полусладкое "Изабелла Молдавская"</t>
  </si>
  <si>
    <t>Вино виноградное белое полусладкое "Мускат"</t>
  </si>
  <si>
    <t>Вино виноградное белое полусладкое "Совиньон"</t>
  </si>
  <si>
    <t>Вино виноградное белое полусладкое "Шардоне"</t>
  </si>
  <si>
    <t>0,75 л</t>
  </si>
  <si>
    <t>ТОМАЙ Стандарт (экономная упаковка)</t>
  </si>
  <si>
    <t>1,5 л</t>
  </si>
  <si>
    <t>Вино виноградное красное полусладкое "Изабелла молдавская"</t>
  </si>
  <si>
    <t>Коммерческое предложение от 11.06.2010 г.</t>
  </si>
  <si>
    <t>Настоянка Украинка з медом та перцем 0,5*20 в г/я</t>
  </si>
  <si>
    <t>Trino Light Bianco 0,5 л.</t>
  </si>
  <si>
    <t>Trino Light Bianco 1 л.</t>
  </si>
  <si>
    <t>Тамянка (бел. п/сл) 0,7 л.</t>
  </si>
  <si>
    <t>Монастырская изба (кр. п/сух.) 0,7 л.</t>
  </si>
  <si>
    <t>Кадарка (кр. п/сл) 0,7 л.</t>
  </si>
  <si>
    <t>Шепот монаха (кр. п/сл) 0,7 л.</t>
  </si>
  <si>
    <t>Кадарка (кр. п/сл) 1,5 л.</t>
  </si>
  <si>
    <t>Тамянка (бел. п/сл) 2 л.</t>
  </si>
  <si>
    <t>Шампанское Украины п/сухое ТМ Золотая Амфора 0,75 л.</t>
  </si>
  <si>
    <t>Шампанское Украины п/слад ТМ Золотая Амфора 0,75 л.</t>
  </si>
  <si>
    <t>Жан-Жак четыре звезды 0,5 л.</t>
  </si>
  <si>
    <t>Жан-Жак пять звезд 0,5 л.</t>
  </si>
  <si>
    <t>Жан-Жак Эйфелева башня пять звезд 0,7 л.</t>
  </si>
  <si>
    <t>Жан -Жак Резерв пять звезд 0,5 л.</t>
  </si>
  <si>
    <t>Жан-Жак Париж четыре звезды 0,5 л.</t>
  </si>
  <si>
    <t>Жан-Жак Париж пять звезд 0,5 л.</t>
  </si>
  <si>
    <t>Жан-Жак пять звезд в красном тубусе 0,5 л.</t>
  </si>
  <si>
    <t>Клинков VS в сув. коробке 0,35 л.</t>
  </si>
  <si>
    <t>Клинков VS в сув. коробке 0,5 л.</t>
  </si>
  <si>
    <t>Клинков VSOP в сув. коробке 0,5 л.</t>
  </si>
  <si>
    <t>Клинков XO в сув. коробке 0,2 л.</t>
  </si>
  <si>
    <t>Клинков XO в сув. коробке 0,5 л.</t>
  </si>
  <si>
    <t>Клинков Family collection VSOP 0,1 л.</t>
  </si>
  <si>
    <t>КлинковFamily collection XO 0,1 л.</t>
  </si>
  <si>
    <t>Клинков Family collection VS в мет. тубусе 0,5 л.</t>
  </si>
  <si>
    <t>Клинков Family collection VSOP в мет. тубусе 0,5 л.</t>
  </si>
  <si>
    <t>Клинков Family collection XO в мет. тубусе 0,5 л.</t>
  </si>
  <si>
    <t>Trino Вермут Dry 1 л.</t>
  </si>
  <si>
    <t>Trino Вермут Rosso 1 л.</t>
  </si>
  <si>
    <t>Горілка Українка в ящ и лот 0,2 л.</t>
  </si>
  <si>
    <t>Горілка Українка Лісовий горіх в ящ и лот 0,2 л.</t>
  </si>
  <si>
    <t>Горілка Українка Європейська в ящ и лот 0,2 л.</t>
  </si>
  <si>
    <t>Горілка Українка Традиційна в ящ и лот 0,2 л.</t>
  </si>
  <si>
    <t>Горілка Українка в ящ и лот 0,5 л.</t>
  </si>
  <si>
    <t>Горілка Українка Власність Країни в ящ и лот 0,5 л.</t>
  </si>
  <si>
    <t>Горілка Українка Лісовий горіх в ящ и лот 0,5 л.</t>
  </si>
  <si>
    <t>Горілка Українка Європейська в ящ и лот 0,5 л.</t>
  </si>
  <si>
    <t>Горілка Українка Горный мед 0,5 л.</t>
  </si>
  <si>
    <t>Горілка Українка Традиційна в ящ и лот 0,5 л.</t>
  </si>
  <si>
    <t>Горілка Українка Слава Держави в ящ и лот 0,5 л.</t>
  </si>
  <si>
    <t>Горілка Українка Слава Держави мед с чесноком 0,5 л.</t>
  </si>
  <si>
    <t>Горілка Українка Платинум в ящ и лот 0,5 л.</t>
  </si>
  <si>
    <t>Горілка Українка в ящ и лот 0,7 л.</t>
  </si>
  <si>
    <t>Горілка Українка Лісовий горіх в ящ и лот 0,7 л.</t>
  </si>
  <si>
    <t>Горілка Українка Європейська в ящ и лот 0,7 л.</t>
  </si>
  <si>
    <t>Горілка Українка Власність Країни в ящ и лот 0,7 л.</t>
  </si>
  <si>
    <t>Горілка Українка Традиційна в ящ и лот 0,7 л.</t>
  </si>
  <si>
    <t>Горілка Українка Слава Держави в ящ и лот 0,7 л.</t>
  </si>
  <si>
    <t>Горілка Українка Платинум в ящ и лот 0,7 л.</t>
  </si>
  <si>
    <t>ТМ Соната Белое п/сл Pure Pak, 1,0 л.</t>
  </si>
  <si>
    <t>ТМ Соната Изабелла кр. п/сл Pure Pak , 1.0 л.</t>
  </si>
  <si>
    <t>ТМ Соната Красное п/сл Pure Pak 1,0 л.</t>
  </si>
  <si>
    <t>ТМ Соната Мускатное Виналь бел. п/сл Pure Pak, 1,0 л.</t>
  </si>
  <si>
    <t>ТМ Соната Портвейн Приморский бел креп Pure Pak 1,0 л.</t>
  </si>
  <si>
    <t>Совиньон бел. сух. Перфетта 0,7*12</t>
  </si>
  <si>
    <t>Шардоне бел. п/сл. Перфетта 0,7*12</t>
  </si>
  <si>
    <t>Каберне кр. сух. Перфетта 0,7*12</t>
  </si>
  <si>
    <t>Мускат кр. п/сл. Перфетта 0,7*12</t>
  </si>
  <si>
    <t>Француаза бел. п/сл. Перфетта 0,7*12</t>
  </si>
  <si>
    <t>Мускат бел. дес. Перфетта 0,7*12</t>
  </si>
  <si>
    <t>Бастардо кр. дес. Перфетта 0,7*12</t>
  </si>
  <si>
    <t>Шато Барон бел. п/сл. 0,75*6</t>
  </si>
  <si>
    <t>Шевалье Руж кр. п/сл. 0,75*6</t>
  </si>
  <si>
    <t>"Шампанское Золотая Амфора"</t>
  </si>
  <si>
    <t>коллекция "Виноград"</t>
  </si>
  <si>
    <t>Жан-Жак три звезды 0,25 л. в коробке</t>
  </si>
  <si>
    <t>водка ТМ "Графин"</t>
  </si>
  <si>
    <t>Водка " Графин" Классическая 0,5*20</t>
  </si>
  <si>
    <t>Водка " Графин" Царская 0,5*20</t>
  </si>
  <si>
    <t>Водка " Графин" Княжеская  0,5*20</t>
  </si>
  <si>
    <t>Водка " Графин" Хлебная 0,5*20</t>
  </si>
  <si>
    <t>Жан-Жак три звезды в коробке 0,5 л.</t>
  </si>
  <si>
    <t>Горілка "Хельсинки" клюква 0,5*12 в пергаменте</t>
  </si>
  <si>
    <t xml:space="preserve"> Настоянка "Українка.З медом та перцем " 0,2*20</t>
  </si>
  <si>
    <t>Вермут Verso</t>
  </si>
  <si>
    <t>Вермут "Verso Bianco" 1 л</t>
  </si>
  <si>
    <t>Вермут "Verso Bianco" 0,5 л</t>
  </si>
  <si>
    <t>Коньяк "Остров Крым" 3* 0,5 л</t>
  </si>
  <si>
    <t>Коньяк "Остров Крым" 4* 0,5 л</t>
  </si>
  <si>
    <t>Коньяк "Остров Крым" 5* 0,5 л</t>
  </si>
  <si>
    <t>Коньяк "Остров Крым"</t>
  </si>
  <si>
    <t>Настоянка "Українка.З медом та перцем " 0,7*12</t>
  </si>
  <si>
    <t>Горілка Українка Слава Держави Пшеничная 0,5 л.</t>
  </si>
  <si>
    <t>Столетов Классик водка  0,5*12</t>
  </si>
  <si>
    <t>Столетов Классик водка  0,7*1 в тубусе</t>
  </si>
  <si>
    <t>Столетов Классик водка  0,7*12</t>
  </si>
  <si>
    <t>Столетов Легкая водка  0,5*12</t>
  </si>
  <si>
    <t>Столетов Легкая водка  0,7*12</t>
  </si>
  <si>
    <t>Столетов Оригинал водка  0,5*12</t>
  </si>
  <si>
    <t>Столетов Оригинал водка  0,7*1 в тубусе</t>
  </si>
  <si>
    <t>Столетов Оригинал водка  0,7*12</t>
  </si>
  <si>
    <t>Столетов Партнер водка 0,25*30</t>
  </si>
  <si>
    <t>Столетов Партнер водка 0,5*20</t>
  </si>
  <si>
    <t>Столетов Партнер водка 0,7*12</t>
  </si>
  <si>
    <t>Столетов Пикник водка 0,25*30</t>
  </si>
  <si>
    <t>Столетов Пикник водка 0,5*20</t>
  </si>
  <si>
    <t>Столетов Пикник водка 0,7*12</t>
  </si>
  <si>
    <t>Столетов Релакс водка 0,25*30</t>
  </si>
  <si>
    <t>Столетов Релакс водка 0,5*20</t>
  </si>
  <si>
    <t>Столетов Релакс водка 0,7*12</t>
  </si>
  <si>
    <t>Столетов Спешл водка  0,7*12</t>
  </si>
  <si>
    <t>Столетов Спешл водка  0,7*1 в тубусе</t>
  </si>
  <si>
    <t>Столетов Спешл водка  0,5*12</t>
  </si>
  <si>
    <t>Столетов Тревел водка 0,25*30</t>
  </si>
  <si>
    <t>Столетов Тревел водка 0,5*20</t>
  </si>
  <si>
    <t>Столетов Тревел водка 0,7*12</t>
  </si>
  <si>
    <t>Столетов Ультра Премиум водка  0,7*1 в мет. тубусе</t>
  </si>
  <si>
    <t>Столетов Ультра Премиум водка  0,7*10</t>
  </si>
  <si>
    <t>Водка " S T O L E T O V "  [ Столетов ]</t>
  </si>
  <si>
    <t>Хиты</t>
  </si>
  <si>
    <t>Древний Крым кр. п/сл. 0,7*12</t>
  </si>
  <si>
    <t>Царская долина кр. п/сл. 0,7*12</t>
  </si>
  <si>
    <t>Долина ангелов бел. п/сл. 0,7*12</t>
  </si>
  <si>
    <t>9,0-12,2</t>
  </si>
  <si>
    <t>Менеджер по продажам : Пархоменко Евгений тел.(050) 765-92-75</t>
  </si>
  <si>
    <t>Цена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</si>
</sst>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0.0"/>
    <numFmt numFmtId="182" formatCode="#,##0.00&quot;р.&quot;;[Red]#,##0.00&quot;р.&quot;"/>
    <numFmt numFmtId="183" formatCode="#,##0.00;[Red]#,##0.00"/>
    <numFmt numFmtId="184" formatCode="0.00;[Red]0.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$-1009]#,##0"/>
    <numFmt numFmtId="191" formatCode="[$$-1009]#,##0.00"/>
    <numFmt numFmtId="192" formatCode="mmm\ yy"/>
    <numFmt numFmtId="193" formatCode="#,##0_ ;[Red]\-#,##0\ "/>
    <numFmt numFmtId="194" formatCode="[$-419]d\ mmm\ yy;@"/>
    <numFmt numFmtId="195" formatCode="0.00_ ;[Red]\-0.00\ "/>
    <numFmt numFmtId="196" formatCode="0.0000%"/>
    <numFmt numFmtId="197" formatCode="#,##0.0000"/>
    <numFmt numFmtId="198" formatCode="0.0%"/>
    <numFmt numFmtId="199" formatCode="_(* #,##0_);_(* \(#,##0\);_(* &quot;-&quot;??_);_(@_)"/>
    <numFmt numFmtId="200" formatCode="#,##0_);[Red]\(#,##0\);\-\-"/>
    <numFmt numFmtId="201" formatCode="0.000"/>
    <numFmt numFmtId="202" formatCode="mmm/yyyy"/>
    <numFmt numFmtId="203" formatCode="0.0000"/>
    <numFmt numFmtId="204" formatCode="0.000000"/>
    <numFmt numFmtId="205" formatCode="#,##0.000"/>
    <numFmt numFmtId="206" formatCode="#,##0.00000"/>
    <numFmt numFmtId="207" formatCode="0.0000000"/>
    <numFmt numFmtId="208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45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Webdings"/>
      <family val="1"/>
    </font>
    <font>
      <sz val="9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Webdings"/>
      <family val="1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200" fontId="8" fillId="16" borderId="0" applyBorder="0" applyAlignment="0"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11" fillId="1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left" vertical="center"/>
    </xf>
    <xf numFmtId="1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/>
    </xf>
    <xf numFmtId="1" fontId="25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24" borderId="1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2" fontId="25" fillId="0" borderId="11" xfId="0" applyNumberFormat="1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2" fontId="25" fillId="0" borderId="11" xfId="0" applyNumberFormat="1" applyFont="1" applyFill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left" vertical="center"/>
    </xf>
    <xf numFmtId="1" fontId="25" fillId="0" borderId="13" xfId="0" applyNumberFormat="1" applyFont="1" applyFill="1" applyBorder="1" applyAlignment="1">
      <alignment horizontal="left" vertical="center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/>
    </xf>
    <xf numFmtId="2" fontId="25" fillId="0" borderId="16" xfId="0" applyNumberFormat="1" applyFont="1" applyFill="1" applyBorder="1" applyAlignment="1">
      <alignment vertical="center"/>
    </xf>
    <xf numFmtId="2" fontId="25" fillId="0" borderId="17" xfId="0" applyNumberFormat="1" applyFont="1" applyFill="1" applyBorder="1" applyAlignment="1">
      <alignment vertical="center"/>
    </xf>
    <xf numFmtId="2" fontId="25" fillId="24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/>
    </xf>
    <xf numFmtId="2" fontId="25" fillId="24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/>
    </xf>
    <xf numFmtId="2" fontId="25" fillId="0" borderId="20" xfId="0" applyNumberFormat="1" applyFont="1" applyFill="1" applyBorder="1" applyAlignment="1">
      <alignment vertical="center"/>
    </xf>
    <xf numFmtId="2" fontId="25" fillId="24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/>
    </xf>
    <xf numFmtId="2" fontId="25" fillId="0" borderId="13" xfId="0" applyNumberFormat="1" applyFont="1" applyFill="1" applyBorder="1" applyAlignment="1">
      <alignment/>
    </xf>
    <xf numFmtId="2" fontId="25" fillId="0" borderId="21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/>
    </xf>
    <xf numFmtId="2" fontId="25" fillId="24" borderId="18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3" fontId="25" fillId="0" borderId="13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/>
    </xf>
    <xf numFmtId="2" fontId="25" fillId="24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2" fontId="25" fillId="24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right" vertical="center" wrapText="1"/>
    </xf>
    <xf numFmtId="2" fontId="25" fillId="0" borderId="26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24" borderId="2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/>
    </xf>
    <xf numFmtId="2" fontId="25" fillId="0" borderId="28" xfId="0" applyNumberFormat="1" applyFont="1" applyBorder="1" applyAlignment="1">
      <alignment/>
    </xf>
    <xf numFmtId="2" fontId="25" fillId="0" borderId="27" xfId="0" applyNumberFormat="1" applyFont="1" applyFill="1" applyBorder="1" applyAlignment="1">
      <alignment horizontal="left" vertical="center"/>
    </xf>
    <xf numFmtId="2" fontId="25" fillId="24" borderId="29" xfId="0" applyNumberFormat="1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/>
    </xf>
    <xf numFmtId="181" fontId="25" fillId="0" borderId="12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5" fillId="0" borderId="26" xfId="0" applyFont="1" applyBorder="1" applyAlignment="1">
      <alignment horizontal="left"/>
    </xf>
    <xf numFmtId="1" fontId="25" fillId="0" borderId="26" xfId="0" applyNumberFormat="1" applyFont="1" applyBorder="1" applyAlignment="1">
      <alignment/>
    </xf>
    <xf numFmtId="2" fontId="25" fillId="0" borderId="26" xfId="0" applyNumberFormat="1" applyFont="1" applyBorder="1" applyAlignment="1">
      <alignment horizontal="center"/>
    </xf>
    <xf numFmtId="2" fontId="25" fillId="24" borderId="31" xfId="0" applyNumberFormat="1" applyFont="1" applyFill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/>
    </xf>
    <xf numFmtId="204" fontId="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center"/>
    </xf>
    <xf numFmtId="181" fontId="25" fillId="0" borderId="0" xfId="0" applyNumberFormat="1" applyFont="1" applyFill="1" applyBorder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/>
    </xf>
    <xf numFmtId="2" fontId="25" fillId="0" borderId="13" xfId="0" applyNumberFormat="1" applyFont="1" applyBorder="1" applyAlignment="1">
      <alignment horizontal="center"/>
    </xf>
    <xf numFmtId="181" fontId="25" fillId="0" borderId="13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 quotePrefix="1">
      <alignment horizontal="left"/>
    </xf>
    <xf numFmtId="4" fontId="25" fillId="0" borderId="12" xfId="0" applyNumberFormat="1" applyFont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2" fontId="24" fillId="0" borderId="38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24" fillId="0" borderId="32" xfId="0" applyNumberFormat="1" applyFont="1" applyFill="1" applyBorder="1" applyAlignment="1">
      <alignment horizontal="center" vertical="center" wrapText="1"/>
    </xf>
    <xf numFmtId="2" fontId="24" fillId="0" borderId="39" xfId="0" applyNumberFormat="1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3" fontId="33" fillId="0" borderId="39" xfId="0" applyNumberFormat="1" applyFont="1" applyFill="1" applyBorder="1" applyAlignment="1">
      <alignment horizontal="center" vertical="center" wrapText="1"/>
    </xf>
    <xf numFmtId="2" fontId="33" fillId="0" borderId="39" xfId="0" applyNumberFormat="1" applyFont="1" applyFill="1" applyBorder="1" applyAlignment="1">
      <alignment horizontal="center" vertical="center" wrapText="1"/>
    </xf>
    <xf numFmtId="2" fontId="33" fillId="24" borderId="39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0" fillId="0" borderId="30" xfId="0" applyFont="1" applyFill="1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2" fontId="36" fillId="0" borderId="0" xfId="0" applyNumberFormat="1" applyFont="1" applyFill="1" applyAlignment="1">
      <alignment/>
    </xf>
    <xf numFmtId="0" fontId="35" fillId="0" borderId="10" xfId="0" applyFont="1" applyBorder="1" applyAlignment="1">
      <alignment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24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left" vertical="center"/>
    </xf>
    <xf numFmtId="1" fontId="35" fillId="0" borderId="12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/>
    </xf>
    <xf numFmtId="2" fontId="30" fillId="0" borderId="12" xfId="0" applyNumberFormat="1" applyFont="1" applyFill="1" applyBorder="1" applyAlignment="1">
      <alignment horizontal="left" vertical="center"/>
    </xf>
    <xf numFmtId="1" fontId="30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1" fontId="35" fillId="0" borderId="12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1" fontId="35" fillId="0" borderId="12" xfId="0" applyNumberFormat="1" applyFont="1" applyFill="1" applyBorder="1" applyAlignment="1">
      <alignment horizontal="center"/>
    </xf>
    <xf numFmtId="2" fontId="35" fillId="0" borderId="12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2" xfId="0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2" xfId="54" applyFont="1" applyBorder="1" applyProtection="1">
      <alignment/>
      <protection hidden="1"/>
    </xf>
    <xf numFmtId="0" fontId="35" fillId="0" borderId="10" xfId="0" applyFont="1" applyFill="1" applyBorder="1" applyAlignment="1">
      <alignment/>
    </xf>
    <xf numFmtId="0" fontId="35" fillId="0" borderId="12" xfId="0" applyFont="1" applyBorder="1" applyAlignment="1">
      <alignment horizontal="left"/>
    </xf>
    <xf numFmtId="2" fontId="35" fillId="0" borderId="12" xfId="0" applyNumberFormat="1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/>
    </xf>
    <xf numFmtId="2" fontId="35" fillId="0" borderId="10" xfId="0" applyNumberFormat="1" applyFont="1" applyFill="1" applyBorder="1" applyAlignment="1">
      <alignment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" fontId="35" fillId="0" borderId="12" xfId="0" applyNumberFormat="1" applyFont="1" applyBorder="1" applyAlignment="1">
      <alignment/>
    </xf>
    <xf numFmtId="2" fontId="35" fillId="0" borderId="12" xfId="0" applyNumberFormat="1" applyFont="1" applyBorder="1" applyAlignment="1">
      <alignment horizontal="center"/>
    </xf>
    <xf numFmtId="0" fontId="35" fillId="0" borderId="27" xfId="0" applyFont="1" applyBorder="1" applyAlignment="1">
      <alignment horizontal="left"/>
    </xf>
    <xf numFmtId="1" fontId="35" fillId="0" borderId="27" xfId="0" applyNumberFormat="1" applyFont="1" applyBorder="1" applyAlignment="1">
      <alignment/>
    </xf>
    <xf numFmtId="2" fontId="35" fillId="0" borderId="27" xfId="0" applyNumberFormat="1" applyFont="1" applyBorder="1" applyAlignment="1">
      <alignment horizontal="center"/>
    </xf>
    <xf numFmtId="181" fontId="35" fillId="0" borderId="27" xfId="0" applyNumberFormat="1" applyFont="1" applyFill="1" applyBorder="1" applyAlignment="1">
      <alignment horizontal="center" vertical="center"/>
    </xf>
    <xf numFmtId="2" fontId="35" fillId="24" borderId="2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3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2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9" fillId="16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/>
    </xf>
    <xf numFmtId="0" fontId="29" fillId="25" borderId="12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/>
    </xf>
    <xf numFmtId="2" fontId="35" fillId="26" borderId="12" xfId="0" applyNumberFormat="1" applyFont="1" applyFill="1" applyBorder="1" applyAlignment="1">
      <alignment horizontal="left" vertical="center" wrapText="1"/>
    </xf>
    <xf numFmtId="1" fontId="35" fillId="26" borderId="12" xfId="0" applyNumberFormat="1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/>
    </xf>
    <xf numFmtId="0" fontId="34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  <xf numFmtId="0" fontId="35" fillId="0" borderId="28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БП Днепр 211207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&#1086;&#1090;&#1095;&#1077;&#1090;.pp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%20&#1086;&#1090;%206[1].08.2011%20&#1087;&#1086;&#1083;&#1085;&#1099;&#1081;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08.2011"/>
      <sheetName val="6.08.2011 филиалы"/>
      <sheetName val="11.06.2010 филиалы Запорожье"/>
    </sheetNames>
    <sheetDataSet>
      <sheetData sheetId="1">
        <row r="9">
          <cell r="F9">
            <v>13.69</v>
          </cell>
        </row>
        <row r="10">
          <cell r="F10">
            <v>13</v>
          </cell>
        </row>
        <row r="11">
          <cell r="F11">
            <v>13</v>
          </cell>
        </row>
        <row r="12">
          <cell r="F12">
            <v>12.27</v>
          </cell>
        </row>
        <row r="13">
          <cell r="F13">
            <v>12.27</v>
          </cell>
        </row>
        <row r="14">
          <cell r="F14">
            <v>13.66</v>
          </cell>
        </row>
        <row r="15">
          <cell r="F15">
            <v>13.66</v>
          </cell>
        </row>
        <row r="16">
          <cell r="F16">
            <v>18.38</v>
          </cell>
        </row>
        <row r="17">
          <cell r="F17">
            <v>14.78</v>
          </cell>
        </row>
        <row r="18">
          <cell r="F18">
            <v>13.2</v>
          </cell>
        </row>
        <row r="19">
          <cell r="F19">
            <v>26.79</v>
          </cell>
        </row>
        <row r="20">
          <cell r="F20">
            <v>26.79</v>
          </cell>
        </row>
        <row r="21">
          <cell r="F21">
            <v>26.79</v>
          </cell>
        </row>
        <row r="23">
          <cell r="F23">
            <v>13.66</v>
          </cell>
        </row>
        <row r="24">
          <cell r="F24">
            <v>13.66</v>
          </cell>
        </row>
        <row r="25">
          <cell r="F25">
            <v>13</v>
          </cell>
        </row>
        <row r="27">
          <cell r="F27">
            <v>19.1</v>
          </cell>
        </row>
        <row r="28">
          <cell r="F28">
            <v>19.1</v>
          </cell>
        </row>
        <row r="29">
          <cell r="F29">
            <v>19.68</v>
          </cell>
        </row>
        <row r="30">
          <cell r="F30">
            <v>21.42</v>
          </cell>
        </row>
        <row r="31">
          <cell r="F31">
            <v>19.68</v>
          </cell>
        </row>
        <row r="32">
          <cell r="F32">
            <v>21.42</v>
          </cell>
        </row>
        <row r="39">
          <cell r="F39">
            <v>19.1</v>
          </cell>
        </row>
        <row r="40">
          <cell r="F40">
            <v>19.1</v>
          </cell>
        </row>
        <row r="41">
          <cell r="F41">
            <v>19.68</v>
          </cell>
        </row>
        <row r="42">
          <cell r="F42">
            <v>21.42</v>
          </cell>
        </row>
        <row r="43">
          <cell r="F43">
            <v>19.85</v>
          </cell>
        </row>
        <row r="44">
          <cell r="F44">
            <v>21.42</v>
          </cell>
        </row>
        <row r="45">
          <cell r="F45">
            <v>19.68</v>
          </cell>
        </row>
        <row r="46">
          <cell r="F46">
            <v>21.42</v>
          </cell>
        </row>
        <row r="48">
          <cell r="F48">
            <v>33.04</v>
          </cell>
        </row>
        <row r="49">
          <cell r="F49">
            <v>32.39</v>
          </cell>
        </row>
        <row r="50">
          <cell r="F50">
            <v>35.99</v>
          </cell>
        </row>
        <row r="52">
          <cell r="F52">
            <v>13.97</v>
          </cell>
        </row>
        <row r="53">
          <cell r="F53">
            <v>13.97</v>
          </cell>
        </row>
        <row r="54">
          <cell r="F54">
            <v>13.97</v>
          </cell>
        </row>
        <row r="55">
          <cell r="F55">
            <v>13.97</v>
          </cell>
        </row>
        <row r="56">
          <cell r="F56">
            <v>13.77</v>
          </cell>
        </row>
        <row r="57">
          <cell r="F57">
            <v>19.02</v>
          </cell>
        </row>
        <row r="58">
          <cell r="F58">
            <v>19.02</v>
          </cell>
        </row>
        <row r="60">
          <cell r="F60">
            <v>20.62</v>
          </cell>
        </row>
        <row r="61">
          <cell r="F61">
            <v>20.62</v>
          </cell>
        </row>
        <row r="63">
          <cell r="F63">
            <v>18.63</v>
          </cell>
        </row>
        <row r="64">
          <cell r="F64">
            <v>19.45</v>
          </cell>
        </row>
        <row r="65">
          <cell r="F65">
            <v>20.27</v>
          </cell>
        </row>
        <row r="66">
          <cell r="F66">
            <v>27.7</v>
          </cell>
        </row>
        <row r="67">
          <cell r="F67">
            <v>31.38</v>
          </cell>
        </row>
        <row r="68">
          <cell r="F68">
            <v>35.01</v>
          </cell>
        </row>
        <row r="69">
          <cell r="F69">
            <v>111.2</v>
          </cell>
        </row>
        <row r="70">
          <cell r="F70">
            <v>33.05</v>
          </cell>
        </row>
        <row r="71">
          <cell r="F71">
            <v>42.58</v>
          </cell>
        </row>
        <row r="72">
          <cell r="F72">
            <v>47.26</v>
          </cell>
        </row>
        <row r="73">
          <cell r="F73">
            <v>37.19</v>
          </cell>
        </row>
        <row r="74">
          <cell r="F74">
            <v>38.62</v>
          </cell>
        </row>
        <row r="75">
          <cell r="F75">
            <v>43.28</v>
          </cell>
        </row>
        <row r="77">
          <cell r="F77">
            <v>14.48</v>
          </cell>
        </row>
        <row r="79">
          <cell r="F79">
            <v>31.33</v>
          </cell>
        </row>
        <row r="80">
          <cell r="F80">
            <v>34.68</v>
          </cell>
        </row>
        <row r="81">
          <cell r="F81">
            <v>38</v>
          </cell>
        </row>
        <row r="83">
          <cell r="F83">
            <v>52.87</v>
          </cell>
        </row>
        <row r="84">
          <cell r="F84">
            <v>55.49</v>
          </cell>
        </row>
        <row r="85">
          <cell r="F85">
            <v>69.89</v>
          </cell>
        </row>
        <row r="86">
          <cell r="F86">
            <v>72.66</v>
          </cell>
        </row>
        <row r="87">
          <cell r="F87">
            <v>96.46</v>
          </cell>
        </row>
        <row r="88">
          <cell r="F88">
            <v>77.08</v>
          </cell>
        </row>
        <row r="89">
          <cell r="F89">
            <v>153.18</v>
          </cell>
        </row>
        <row r="90">
          <cell r="F90">
            <v>26.02</v>
          </cell>
        </row>
        <row r="91">
          <cell r="F91">
            <v>40.62</v>
          </cell>
        </row>
        <row r="93">
          <cell r="F93">
            <v>86.04</v>
          </cell>
        </row>
        <row r="94">
          <cell r="F94">
            <v>105.21</v>
          </cell>
        </row>
        <row r="95">
          <cell r="F95">
            <v>174.26</v>
          </cell>
        </row>
        <row r="97">
          <cell r="F97">
            <v>38.01975566532635</v>
          </cell>
        </row>
        <row r="98">
          <cell r="F98">
            <v>42.1824699927326</v>
          </cell>
        </row>
        <row r="99">
          <cell r="F99">
            <v>51.190812364607595</v>
          </cell>
        </row>
        <row r="100">
          <cell r="F100">
            <v>42.1824699927326</v>
          </cell>
        </row>
        <row r="101">
          <cell r="F101">
            <v>47.939378296513866</v>
          </cell>
        </row>
        <row r="102">
          <cell r="F102">
            <v>53.412556295263855</v>
          </cell>
        </row>
        <row r="103">
          <cell r="F103">
            <v>59.016147365263855</v>
          </cell>
        </row>
        <row r="105">
          <cell r="F105">
            <v>23.34</v>
          </cell>
        </row>
        <row r="106">
          <cell r="F106">
            <v>23.34</v>
          </cell>
        </row>
        <row r="107">
          <cell r="F107">
            <v>23.34</v>
          </cell>
        </row>
        <row r="108">
          <cell r="F108">
            <v>23.34</v>
          </cell>
        </row>
        <row r="110">
          <cell r="F110">
            <v>30.3</v>
          </cell>
        </row>
        <row r="111">
          <cell r="F111">
            <v>30.3</v>
          </cell>
        </row>
        <row r="112">
          <cell r="F112">
            <v>30.3</v>
          </cell>
        </row>
        <row r="113">
          <cell r="F113">
            <v>25.56</v>
          </cell>
        </row>
        <row r="114">
          <cell r="F114">
            <v>45.36</v>
          </cell>
        </row>
        <row r="115">
          <cell r="F115">
            <v>45.36</v>
          </cell>
        </row>
        <row r="116">
          <cell r="F116">
            <v>45.36</v>
          </cell>
        </row>
        <row r="117">
          <cell r="F117">
            <v>40.2</v>
          </cell>
        </row>
        <row r="119">
          <cell r="F119">
            <v>25</v>
          </cell>
        </row>
        <row r="120">
          <cell r="F120">
            <v>15.3</v>
          </cell>
        </row>
        <row r="122">
          <cell r="F122">
            <v>27.78</v>
          </cell>
        </row>
        <row r="123">
          <cell r="F123">
            <v>42.3</v>
          </cell>
        </row>
        <row r="124">
          <cell r="F124">
            <v>37.5</v>
          </cell>
        </row>
        <row r="125">
          <cell r="F125">
            <v>27.78</v>
          </cell>
        </row>
        <row r="126">
          <cell r="F126">
            <v>37.5</v>
          </cell>
        </row>
        <row r="127">
          <cell r="F127">
            <v>27.78</v>
          </cell>
        </row>
        <row r="128">
          <cell r="F128">
            <v>42.3</v>
          </cell>
        </row>
        <row r="129">
          <cell r="F129">
            <v>37.5</v>
          </cell>
        </row>
        <row r="130">
          <cell r="F130">
            <v>10.4</v>
          </cell>
        </row>
        <row r="131">
          <cell r="F131">
            <v>19.4</v>
          </cell>
        </row>
        <row r="132">
          <cell r="F132">
            <v>25.68</v>
          </cell>
        </row>
        <row r="133">
          <cell r="F133">
            <v>10.4</v>
          </cell>
        </row>
        <row r="134">
          <cell r="F134">
            <v>19.4</v>
          </cell>
        </row>
        <row r="135">
          <cell r="F135">
            <v>25.68</v>
          </cell>
        </row>
        <row r="136">
          <cell r="F136">
            <v>10.4</v>
          </cell>
        </row>
        <row r="137">
          <cell r="F137">
            <v>19.4</v>
          </cell>
        </row>
        <row r="138">
          <cell r="F138">
            <v>25.68</v>
          </cell>
        </row>
        <row r="139">
          <cell r="F139">
            <v>37.5</v>
          </cell>
        </row>
        <row r="140">
          <cell r="F140">
            <v>42.3</v>
          </cell>
        </row>
        <row r="141">
          <cell r="F141">
            <v>27.78</v>
          </cell>
        </row>
        <row r="142">
          <cell r="F142">
            <v>10.4</v>
          </cell>
        </row>
        <row r="143">
          <cell r="F143">
            <v>19.4</v>
          </cell>
        </row>
        <row r="144">
          <cell r="F144">
            <v>25.68</v>
          </cell>
        </row>
        <row r="145">
          <cell r="F145">
            <v>65.9</v>
          </cell>
        </row>
        <row r="146">
          <cell r="F146">
            <v>55.55</v>
          </cell>
        </row>
        <row r="148">
          <cell r="F148">
            <v>8.9082</v>
          </cell>
        </row>
        <row r="149">
          <cell r="F149">
            <v>8.9082</v>
          </cell>
        </row>
        <row r="150">
          <cell r="F150">
            <v>8.9082</v>
          </cell>
        </row>
        <row r="151">
          <cell r="F151">
            <v>8.9082</v>
          </cell>
        </row>
        <row r="152">
          <cell r="F152">
            <v>8.9082</v>
          </cell>
        </row>
        <row r="173">
          <cell r="F173">
            <v>8.4</v>
          </cell>
        </row>
        <row r="174">
          <cell r="F174">
            <v>8.4</v>
          </cell>
        </row>
        <row r="175">
          <cell r="F175">
            <v>8.4</v>
          </cell>
        </row>
        <row r="176">
          <cell r="F176">
            <v>8.4</v>
          </cell>
        </row>
        <row r="177">
          <cell r="F177">
            <v>11.34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9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J173" sqref="J173"/>
    </sheetView>
  </sheetViews>
  <sheetFormatPr defaultColWidth="9.00390625" defaultRowHeight="12.75"/>
  <cols>
    <col min="1" max="1" width="3.375" style="206" customWidth="1"/>
    <col min="2" max="2" width="45.375" style="253" customWidth="1"/>
    <col min="3" max="3" width="10.25390625" style="254" customWidth="1"/>
    <col min="4" max="4" width="10.875" style="255" customWidth="1"/>
    <col min="5" max="5" width="11.125" style="256" customWidth="1"/>
    <col min="6" max="6" width="12.125" style="255" hidden="1" customWidth="1"/>
    <col min="7" max="7" width="14.625" style="255" customWidth="1"/>
    <col min="8" max="8" width="9.125" style="206" customWidth="1"/>
    <col min="9" max="16384" width="9.125" style="206" customWidth="1"/>
  </cols>
  <sheetData>
    <row r="1" spans="1:7" ht="11.25" customHeight="1">
      <c r="A1" s="202" t="s">
        <v>321</v>
      </c>
      <c r="B1" s="203"/>
      <c r="C1" s="203"/>
      <c r="D1" s="203"/>
      <c r="E1" s="203"/>
      <c r="F1" s="203"/>
      <c r="G1" s="203"/>
    </row>
    <row r="2" spans="1:7" ht="22.5" customHeight="1">
      <c r="A2" s="202"/>
      <c r="B2" s="203"/>
      <c r="C2" s="203"/>
      <c r="D2" s="203"/>
      <c r="E2" s="203"/>
      <c r="F2" s="203"/>
      <c r="G2" s="203"/>
    </row>
    <row r="3" spans="1:7" ht="9" customHeight="1" thickBot="1">
      <c r="A3" s="204"/>
      <c r="B3" s="205"/>
      <c r="C3" s="205"/>
      <c r="D3" s="205"/>
      <c r="E3" s="205"/>
      <c r="F3" s="205"/>
      <c r="G3" s="205"/>
    </row>
    <row r="4" spans="1:7" s="210" customFormat="1" ht="41.25" customHeight="1" thickBot="1">
      <c r="A4" s="278" t="s">
        <v>0</v>
      </c>
      <c r="B4" s="279"/>
      <c r="C4" s="207" t="s">
        <v>1</v>
      </c>
      <c r="D4" s="208" t="s">
        <v>2</v>
      </c>
      <c r="E4" s="208" t="s">
        <v>3</v>
      </c>
      <c r="F4" s="209" t="s">
        <v>17</v>
      </c>
      <c r="G4" s="209" t="s">
        <v>322</v>
      </c>
    </row>
    <row r="5" spans="1:7" s="213" customFormat="1" ht="11.25" customHeight="1">
      <c r="A5" s="211"/>
      <c r="B5" s="212" t="s">
        <v>4</v>
      </c>
      <c r="C5" s="212"/>
      <c r="D5" s="212"/>
      <c r="E5" s="212"/>
      <c r="F5" s="212"/>
      <c r="G5" s="212"/>
    </row>
    <row r="6" spans="1:7" s="216" customFormat="1" ht="13.5" customHeight="1">
      <c r="A6" s="214"/>
      <c r="B6" s="215" t="s">
        <v>33</v>
      </c>
      <c r="C6" s="215"/>
      <c r="D6" s="215"/>
      <c r="E6" s="215"/>
      <c r="F6" s="215"/>
      <c r="G6" s="215"/>
    </row>
    <row r="7" spans="1:7" s="216" customFormat="1" ht="12.75">
      <c r="A7" s="217">
        <v>1</v>
      </c>
      <c r="B7" s="218" t="s">
        <v>39</v>
      </c>
      <c r="C7" s="219">
        <v>12</v>
      </c>
      <c r="D7" s="219">
        <v>0.7</v>
      </c>
      <c r="E7" s="219" t="s">
        <v>27</v>
      </c>
      <c r="F7" s="220" t="e">
        <f>#REF!</f>
        <v>#REF!</v>
      </c>
      <c r="G7" s="28">
        <f>ROUND('[2]6.08.2011 филиалы'!F9*1.25/0.06,0)*0.06</f>
        <v>17.099999999999998</v>
      </c>
    </row>
    <row r="8" spans="1:7" s="216" customFormat="1" ht="12.75">
      <c r="A8" s="217">
        <v>2</v>
      </c>
      <c r="B8" s="222" t="s">
        <v>209</v>
      </c>
      <c r="C8" s="223">
        <v>12</v>
      </c>
      <c r="D8" s="220">
        <v>0.7</v>
      </c>
      <c r="E8" s="220" t="s">
        <v>6</v>
      </c>
      <c r="F8" s="220" t="e">
        <f>#REF!</f>
        <v>#REF!</v>
      </c>
      <c r="G8" s="28">
        <f>ROUND('[2]6.08.2011 филиалы'!F10*1.25/0.06,0)*0.06</f>
        <v>16.259999999999998</v>
      </c>
    </row>
    <row r="9" spans="1:7" s="216" customFormat="1" ht="12.75">
      <c r="A9" s="217">
        <v>3</v>
      </c>
      <c r="B9" s="222" t="s">
        <v>41</v>
      </c>
      <c r="C9" s="223">
        <v>12</v>
      </c>
      <c r="D9" s="220">
        <v>0.7</v>
      </c>
      <c r="E9" s="220" t="s">
        <v>6</v>
      </c>
      <c r="F9" s="220" t="e">
        <f>#REF!</f>
        <v>#REF!</v>
      </c>
      <c r="G9" s="28">
        <f>ROUND('[2]6.08.2011 филиалы'!F11*1.25/0.06,0)*0.06</f>
        <v>16.259999999999998</v>
      </c>
    </row>
    <row r="10" spans="1:7" s="224" customFormat="1" ht="12.75">
      <c r="A10" s="217">
        <v>4</v>
      </c>
      <c r="B10" s="222" t="s">
        <v>43</v>
      </c>
      <c r="C10" s="223">
        <v>12</v>
      </c>
      <c r="D10" s="220">
        <v>0.7</v>
      </c>
      <c r="E10" s="220" t="s">
        <v>6</v>
      </c>
      <c r="F10" s="220" t="e">
        <f>#REF!</f>
        <v>#REF!</v>
      </c>
      <c r="G10" s="28">
        <f>ROUND('[2]6.08.2011 филиалы'!F12*1.25/0.06,0)*0.06</f>
        <v>15.36</v>
      </c>
    </row>
    <row r="11" spans="1:7" s="224" customFormat="1" ht="12.75">
      <c r="A11" s="217">
        <v>5</v>
      </c>
      <c r="B11" s="222" t="s">
        <v>210</v>
      </c>
      <c r="C11" s="223">
        <v>12</v>
      </c>
      <c r="D11" s="220">
        <v>0.7</v>
      </c>
      <c r="E11" s="220" t="s">
        <v>6</v>
      </c>
      <c r="F11" s="220" t="e">
        <f>#REF!</f>
        <v>#REF!</v>
      </c>
      <c r="G11" s="28">
        <f>ROUND('[2]6.08.2011 филиалы'!F13*1.25/0.06,0)*0.06</f>
        <v>15.36</v>
      </c>
    </row>
    <row r="12" spans="1:7" s="224" customFormat="1" ht="12.75">
      <c r="A12" s="217">
        <v>6</v>
      </c>
      <c r="B12" s="222" t="s">
        <v>211</v>
      </c>
      <c r="C12" s="223">
        <v>12</v>
      </c>
      <c r="D12" s="220">
        <v>0.7</v>
      </c>
      <c r="E12" s="220" t="s">
        <v>6</v>
      </c>
      <c r="F12" s="220" t="e">
        <f>#REF!</f>
        <v>#REF!</v>
      </c>
      <c r="G12" s="28">
        <f>ROUND('[2]6.08.2011 филиалы'!F14*1.25/0.06,0)*0.06</f>
        <v>17.099999999999998</v>
      </c>
    </row>
    <row r="13" spans="1:7" s="224" customFormat="1" ht="12.75">
      <c r="A13" s="217">
        <v>7</v>
      </c>
      <c r="B13" s="222" t="s">
        <v>212</v>
      </c>
      <c r="C13" s="223">
        <v>12</v>
      </c>
      <c r="D13" s="220">
        <v>0.7</v>
      </c>
      <c r="E13" s="220" t="s">
        <v>6</v>
      </c>
      <c r="F13" s="220" t="e">
        <f>#REF!</f>
        <v>#REF!</v>
      </c>
      <c r="G13" s="28">
        <f>ROUND('[2]6.08.2011 филиалы'!F15*1.25/0.06,0)*0.06</f>
        <v>17.099999999999998</v>
      </c>
    </row>
    <row r="14" spans="1:7" s="213" customFormat="1" ht="12.75">
      <c r="A14" s="217">
        <v>8</v>
      </c>
      <c r="B14" s="222" t="s">
        <v>47</v>
      </c>
      <c r="C14" s="223">
        <v>12</v>
      </c>
      <c r="D14" s="220">
        <v>0.7</v>
      </c>
      <c r="E14" s="220">
        <v>16</v>
      </c>
      <c r="F14" s="220" t="e">
        <f>#REF!</f>
        <v>#REF!</v>
      </c>
      <c r="G14" s="28">
        <f>ROUND('[2]6.08.2011 филиалы'!F16*1.25/0.06,0)*0.06</f>
        <v>22.98</v>
      </c>
    </row>
    <row r="15" spans="1:7" s="213" customFormat="1" ht="12.75">
      <c r="A15" s="217">
        <v>9</v>
      </c>
      <c r="B15" s="218" t="s">
        <v>48</v>
      </c>
      <c r="C15" s="223">
        <v>12</v>
      </c>
      <c r="D15" s="220">
        <v>0.7</v>
      </c>
      <c r="E15" s="220" t="s">
        <v>7</v>
      </c>
      <c r="F15" s="220" t="e">
        <f>#REF!</f>
        <v>#REF!</v>
      </c>
      <c r="G15" s="28">
        <f>ROUND('[2]6.08.2011 филиалы'!F17*1.25/0.06,0)*0.06</f>
        <v>18.48</v>
      </c>
    </row>
    <row r="16" spans="1:7" s="224" customFormat="1" ht="12.75">
      <c r="A16" s="217">
        <v>10</v>
      </c>
      <c r="B16" s="218" t="s">
        <v>49</v>
      </c>
      <c r="C16" s="223">
        <v>12</v>
      </c>
      <c r="D16" s="220">
        <v>0.7</v>
      </c>
      <c r="E16" s="220" t="s">
        <v>5</v>
      </c>
      <c r="F16" s="220" t="e">
        <f>#REF!</f>
        <v>#REF!</v>
      </c>
      <c r="G16" s="28">
        <f>ROUND('[2]6.08.2011 филиалы'!F18*1.25/0.06,0)*0.06</f>
        <v>16.5</v>
      </c>
    </row>
    <row r="17" spans="1:7" s="216" customFormat="1" ht="12.75">
      <c r="A17" s="217">
        <v>11</v>
      </c>
      <c r="B17" s="225" t="s">
        <v>50</v>
      </c>
      <c r="C17" s="226">
        <v>6</v>
      </c>
      <c r="D17" s="227">
        <v>1.5</v>
      </c>
      <c r="E17" s="227" t="s">
        <v>6</v>
      </c>
      <c r="F17" s="227" t="e">
        <f>#REF!</f>
        <v>#REF!</v>
      </c>
      <c r="G17" s="155">
        <f>ROUND('[2]6.08.2011 филиалы'!F19*1.25/0.06,0)*0.06</f>
        <v>33.48</v>
      </c>
    </row>
    <row r="18" spans="1:7" s="216" customFormat="1" ht="12.75">
      <c r="A18" s="217">
        <v>12</v>
      </c>
      <c r="B18" s="225" t="s">
        <v>213</v>
      </c>
      <c r="C18" s="226">
        <v>6</v>
      </c>
      <c r="D18" s="227">
        <v>1.5</v>
      </c>
      <c r="E18" s="227" t="s">
        <v>6</v>
      </c>
      <c r="F18" s="227" t="e">
        <f>#REF!</f>
        <v>#REF!</v>
      </c>
      <c r="G18" s="155">
        <f>ROUND('[2]6.08.2011 филиалы'!F20*1.25/0.06,0)*0.06</f>
        <v>33.48</v>
      </c>
    </row>
    <row r="19" spans="1:7" s="216" customFormat="1" ht="12.75">
      <c r="A19" s="217">
        <v>13</v>
      </c>
      <c r="B19" s="225" t="s">
        <v>52</v>
      </c>
      <c r="C19" s="226">
        <v>6</v>
      </c>
      <c r="D19" s="227">
        <v>1.5</v>
      </c>
      <c r="E19" s="227" t="s">
        <v>7</v>
      </c>
      <c r="F19" s="227" t="e">
        <f>#REF!</f>
        <v>#REF!</v>
      </c>
      <c r="G19" s="155">
        <f>ROUND('[2]6.08.2011 филиалы'!F21*1.25/0.06,0)*0.06</f>
        <v>33.48</v>
      </c>
    </row>
    <row r="20" spans="1:7" s="213" customFormat="1" ht="12.75">
      <c r="A20" s="217"/>
      <c r="B20" s="215" t="s">
        <v>316</v>
      </c>
      <c r="C20" s="215"/>
      <c r="D20" s="215"/>
      <c r="E20" s="215"/>
      <c r="F20" s="215"/>
      <c r="G20" s="215"/>
    </row>
    <row r="21" spans="1:7" s="213" customFormat="1" ht="12.75">
      <c r="A21" s="217">
        <v>1</v>
      </c>
      <c r="B21" s="222" t="s">
        <v>317</v>
      </c>
      <c r="C21" s="223">
        <v>12</v>
      </c>
      <c r="D21" s="220">
        <v>0.7</v>
      </c>
      <c r="E21" s="220" t="s">
        <v>6</v>
      </c>
      <c r="F21" s="220" t="e">
        <f>#REF!</f>
        <v>#REF!</v>
      </c>
      <c r="G21" s="28">
        <f>ROUND('[2]6.08.2011 филиалы'!F23*1.25/0.06,0)*0.06</f>
        <v>17.099999999999998</v>
      </c>
    </row>
    <row r="22" spans="1:7" s="213" customFormat="1" ht="12.75">
      <c r="A22" s="217">
        <v>2</v>
      </c>
      <c r="B22" s="222" t="s">
        <v>318</v>
      </c>
      <c r="C22" s="223">
        <v>12</v>
      </c>
      <c r="D22" s="220">
        <v>0.7</v>
      </c>
      <c r="E22" s="220" t="s">
        <v>27</v>
      </c>
      <c r="F22" s="220" t="e">
        <f>#REF!</f>
        <v>#REF!</v>
      </c>
      <c r="G22" s="28">
        <f>ROUND('[2]6.08.2011 филиалы'!F24*1.25/0.06,0)*0.06</f>
        <v>17.099999999999998</v>
      </c>
    </row>
    <row r="23" spans="1:7" s="213" customFormat="1" ht="12.75">
      <c r="A23" s="217">
        <v>3</v>
      </c>
      <c r="B23" s="222" t="s">
        <v>319</v>
      </c>
      <c r="C23" s="223">
        <v>12</v>
      </c>
      <c r="D23" s="220">
        <v>0.7</v>
      </c>
      <c r="E23" s="220" t="s">
        <v>320</v>
      </c>
      <c r="F23" s="220" t="e">
        <f>#REF!</f>
        <v>#REF!</v>
      </c>
      <c r="G23" s="28">
        <f>ROUND('[2]6.08.2011 филиалы'!F25*1.25/0.06,0)*0.06</f>
        <v>16.259999999999998</v>
      </c>
    </row>
    <row r="24" spans="1:7" s="213" customFormat="1" ht="13.5" customHeight="1">
      <c r="A24" s="273" t="s">
        <v>23</v>
      </c>
      <c r="B24" s="268"/>
      <c r="C24" s="268"/>
      <c r="D24" s="268"/>
      <c r="E24" s="268"/>
      <c r="F24" s="268"/>
      <c r="G24" s="268"/>
    </row>
    <row r="25" spans="1:7" s="213" customFormat="1" ht="12.75">
      <c r="A25" s="217">
        <v>1</v>
      </c>
      <c r="B25" s="228" t="s">
        <v>54</v>
      </c>
      <c r="C25" s="220">
        <v>6</v>
      </c>
      <c r="D25" s="220">
        <v>0.75</v>
      </c>
      <c r="E25" s="221" t="s">
        <v>6</v>
      </c>
      <c r="F25" s="221" t="e">
        <f>#REF!</f>
        <v>#REF!</v>
      </c>
      <c r="G25" s="28">
        <f>ROUND('[2]6.08.2011 филиалы'!F27*1.25/0.06,0)*0.06</f>
        <v>23.88</v>
      </c>
    </row>
    <row r="26" spans="1:7" s="213" customFormat="1" ht="12.75">
      <c r="A26" s="217">
        <v>2</v>
      </c>
      <c r="B26" s="228" t="s">
        <v>55</v>
      </c>
      <c r="C26" s="220">
        <v>6</v>
      </c>
      <c r="D26" s="220">
        <v>0.75</v>
      </c>
      <c r="E26" s="221" t="s">
        <v>5</v>
      </c>
      <c r="F26" s="221" t="e">
        <f>#REF!</f>
        <v>#REF!</v>
      </c>
      <c r="G26" s="28">
        <f>ROUND('[2]6.08.2011 филиалы'!F28*1.25/0.06,0)*0.06</f>
        <v>23.88</v>
      </c>
    </row>
    <row r="27" spans="1:7" s="213" customFormat="1" ht="12.75">
      <c r="A27" s="217">
        <v>3</v>
      </c>
      <c r="B27" s="228" t="s">
        <v>56</v>
      </c>
      <c r="C27" s="220">
        <v>6</v>
      </c>
      <c r="D27" s="220">
        <v>0.75</v>
      </c>
      <c r="E27" s="221" t="s">
        <v>6</v>
      </c>
      <c r="F27" s="221" t="e">
        <f>#REF!</f>
        <v>#REF!</v>
      </c>
      <c r="G27" s="28">
        <f>ROUND('[2]6.08.2011 филиалы'!F29*1.25/0.06,0)*0.06</f>
        <v>24.599999999999998</v>
      </c>
    </row>
    <row r="28" spans="1:7" s="213" customFormat="1" ht="12.75">
      <c r="A28" s="217">
        <v>4</v>
      </c>
      <c r="B28" s="228" t="s">
        <v>57</v>
      </c>
      <c r="C28" s="220">
        <v>6</v>
      </c>
      <c r="D28" s="220">
        <v>0.75</v>
      </c>
      <c r="E28" s="221" t="s">
        <v>7</v>
      </c>
      <c r="F28" s="221" t="e">
        <f>#REF!</f>
        <v>#REF!</v>
      </c>
      <c r="G28" s="28">
        <f>ROUND('[2]6.08.2011 филиалы'!F30*1.25/0.06,0)*0.06</f>
        <v>26.759999999999998</v>
      </c>
    </row>
    <row r="29" spans="1:7" s="213" customFormat="1" ht="12.75">
      <c r="A29" s="217">
        <v>5</v>
      </c>
      <c r="B29" s="228" t="s">
        <v>58</v>
      </c>
      <c r="C29" s="220">
        <v>6</v>
      </c>
      <c r="D29" s="220">
        <v>0.75</v>
      </c>
      <c r="E29" s="221" t="s">
        <v>7</v>
      </c>
      <c r="F29" s="221" t="e">
        <f>#REF!</f>
        <v>#REF!</v>
      </c>
      <c r="G29" s="28">
        <f>ROUND('[2]6.08.2011 филиалы'!F31*1.25/0.06,0)*0.06</f>
        <v>24.599999999999998</v>
      </c>
    </row>
    <row r="30" spans="1:7" s="213" customFormat="1" ht="12.75">
      <c r="A30" s="217">
        <v>6</v>
      </c>
      <c r="B30" s="228" t="s">
        <v>59</v>
      </c>
      <c r="C30" s="220">
        <v>6</v>
      </c>
      <c r="D30" s="220">
        <v>0.75</v>
      </c>
      <c r="E30" s="221" t="s">
        <v>7</v>
      </c>
      <c r="F30" s="221" t="e">
        <f>#REF!</f>
        <v>#REF!</v>
      </c>
      <c r="G30" s="28">
        <f>ROUND('[2]6.08.2011 филиалы'!F32*1.25/0.06,0)*0.06</f>
        <v>26.759999999999998</v>
      </c>
    </row>
    <row r="31" spans="1:7" s="213" customFormat="1" ht="12" customHeight="1">
      <c r="A31" s="217"/>
      <c r="B31" s="215" t="s">
        <v>156</v>
      </c>
      <c r="C31" s="268"/>
      <c r="D31" s="268"/>
      <c r="E31" s="268"/>
      <c r="F31" s="268"/>
      <c r="G31" s="268"/>
    </row>
    <row r="32" spans="1:7" s="213" customFormat="1" ht="12.75">
      <c r="A32" s="280">
        <v>1</v>
      </c>
      <c r="B32" s="222" t="s">
        <v>157</v>
      </c>
      <c r="C32" s="223">
        <v>6</v>
      </c>
      <c r="D32" s="220">
        <v>0.75</v>
      </c>
      <c r="E32" s="220" t="s">
        <v>161</v>
      </c>
      <c r="F32" s="221" t="e">
        <f>#REF!</f>
        <v>#REF!</v>
      </c>
      <c r="G32" s="221">
        <v>28.02</v>
      </c>
    </row>
    <row r="33" spans="1:7" s="213" customFormat="1" ht="12.75">
      <c r="A33" s="280">
        <v>2</v>
      </c>
      <c r="B33" s="222" t="s">
        <v>158</v>
      </c>
      <c r="C33" s="223">
        <v>6</v>
      </c>
      <c r="D33" s="220">
        <v>0.75</v>
      </c>
      <c r="E33" s="220" t="s">
        <v>162</v>
      </c>
      <c r="F33" s="221" t="e">
        <f>#REF!</f>
        <v>#REF!</v>
      </c>
      <c r="G33" s="221">
        <v>28.02</v>
      </c>
    </row>
    <row r="34" spans="1:7" s="213" customFormat="1" ht="12.75">
      <c r="A34" s="280">
        <v>3</v>
      </c>
      <c r="B34" s="222" t="s">
        <v>159</v>
      </c>
      <c r="C34" s="223">
        <v>6</v>
      </c>
      <c r="D34" s="220">
        <v>0.75</v>
      </c>
      <c r="E34" s="220" t="s">
        <v>163</v>
      </c>
      <c r="F34" s="221" t="e">
        <f>#REF!</f>
        <v>#REF!</v>
      </c>
      <c r="G34" s="221">
        <v>28.02</v>
      </c>
    </row>
    <row r="35" spans="1:7" s="213" customFormat="1" ht="12.75">
      <c r="A35" s="280">
        <v>4</v>
      </c>
      <c r="B35" s="222" t="s">
        <v>160</v>
      </c>
      <c r="C35" s="223">
        <v>6</v>
      </c>
      <c r="D35" s="220">
        <v>0.75</v>
      </c>
      <c r="E35" s="220" t="s">
        <v>164</v>
      </c>
      <c r="F35" s="221" t="e">
        <f>#REF!</f>
        <v>#REF!</v>
      </c>
      <c r="G35" s="221">
        <v>28.02</v>
      </c>
    </row>
    <row r="36" spans="1:7" s="213" customFormat="1" ht="13.5" customHeight="1">
      <c r="A36" s="273" t="s">
        <v>154</v>
      </c>
      <c r="B36" s="268"/>
      <c r="C36" s="268"/>
      <c r="D36" s="268"/>
      <c r="E36" s="268"/>
      <c r="F36" s="268"/>
      <c r="G36" s="268"/>
    </row>
    <row r="37" spans="1:7" s="213" customFormat="1" ht="12.75">
      <c r="A37" s="217">
        <v>1</v>
      </c>
      <c r="B37" s="228" t="s">
        <v>54</v>
      </c>
      <c r="C37" s="220">
        <v>6</v>
      </c>
      <c r="D37" s="220">
        <v>0.75</v>
      </c>
      <c r="E37" s="221" t="s">
        <v>6</v>
      </c>
      <c r="F37" s="221" t="e">
        <f>#REF!</f>
        <v>#REF!</v>
      </c>
      <c r="G37" s="28">
        <f>ROUND('[2]6.08.2011 филиалы'!F39*1.25/0.06,0)*0.06</f>
        <v>23.88</v>
      </c>
    </row>
    <row r="38" spans="1:7" s="213" customFormat="1" ht="12.75">
      <c r="A38" s="217">
        <v>2</v>
      </c>
      <c r="B38" s="228" t="s">
        <v>55</v>
      </c>
      <c r="C38" s="220">
        <v>6</v>
      </c>
      <c r="D38" s="220">
        <v>0.75</v>
      </c>
      <c r="E38" s="221" t="s">
        <v>5</v>
      </c>
      <c r="F38" s="221" t="e">
        <f>#REF!</f>
        <v>#REF!</v>
      </c>
      <c r="G38" s="28">
        <f>ROUND('[2]6.08.2011 филиалы'!F40*1.25/0.06,0)*0.06</f>
        <v>23.88</v>
      </c>
    </row>
    <row r="39" spans="1:7" s="213" customFormat="1" ht="12.75">
      <c r="A39" s="217">
        <v>3</v>
      </c>
      <c r="B39" s="228" t="s">
        <v>56</v>
      </c>
      <c r="C39" s="220">
        <v>6</v>
      </c>
      <c r="D39" s="220">
        <v>0.75</v>
      </c>
      <c r="E39" s="221" t="s">
        <v>6</v>
      </c>
      <c r="F39" s="221" t="e">
        <f>#REF!</f>
        <v>#REF!</v>
      </c>
      <c r="G39" s="28">
        <f>ROUND('[2]6.08.2011 филиалы'!F41*1.25/0.06,0)*0.06</f>
        <v>24.599999999999998</v>
      </c>
    </row>
    <row r="40" spans="1:7" s="213" customFormat="1" ht="12.75">
      <c r="A40" s="217">
        <v>4</v>
      </c>
      <c r="B40" s="228" t="s">
        <v>57</v>
      </c>
      <c r="C40" s="220">
        <v>6</v>
      </c>
      <c r="D40" s="220">
        <v>0.75</v>
      </c>
      <c r="E40" s="221" t="s">
        <v>7</v>
      </c>
      <c r="F40" s="221" t="e">
        <f>#REF!</f>
        <v>#REF!</v>
      </c>
      <c r="G40" s="28">
        <f>ROUND('[2]6.08.2011 филиалы'!F42*1.25/0.06,0)*0.06</f>
        <v>26.759999999999998</v>
      </c>
    </row>
    <row r="41" spans="1:7" s="213" customFormat="1" ht="12.75">
      <c r="A41" s="217">
        <v>5</v>
      </c>
      <c r="B41" s="218" t="s">
        <v>268</v>
      </c>
      <c r="C41" s="220">
        <v>6</v>
      </c>
      <c r="D41" s="220">
        <v>0.75</v>
      </c>
      <c r="E41" s="221" t="s">
        <v>7</v>
      </c>
      <c r="F41" s="221" t="e">
        <f>#REF!</f>
        <v>#REF!</v>
      </c>
      <c r="G41" s="28">
        <f>ROUND('[2]6.08.2011 филиалы'!F43*1.25/0.06,0)*0.06</f>
        <v>24.84</v>
      </c>
    </row>
    <row r="42" spans="1:7" s="213" customFormat="1" ht="12.75">
      <c r="A42" s="217">
        <v>6</v>
      </c>
      <c r="B42" s="218" t="s">
        <v>269</v>
      </c>
      <c r="C42" s="220">
        <v>6</v>
      </c>
      <c r="D42" s="220">
        <v>0.75</v>
      </c>
      <c r="E42" s="221" t="s">
        <v>7</v>
      </c>
      <c r="F42" s="221" t="e">
        <f>#REF!</f>
        <v>#REF!</v>
      </c>
      <c r="G42" s="28">
        <f>ROUND('[2]6.08.2011 филиалы'!F44*1.25/0.06,0)*0.06</f>
        <v>26.759999999999998</v>
      </c>
    </row>
    <row r="43" spans="1:7" s="213" customFormat="1" ht="12.75">
      <c r="A43" s="217">
        <v>7</v>
      </c>
      <c r="B43" s="228" t="s">
        <v>58</v>
      </c>
      <c r="C43" s="220">
        <v>6</v>
      </c>
      <c r="D43" s="220">
        <v>0.75</v>
      </c>
      <c r="E43" s="221" t="s">
        <v>7</v>
      </c>
      <c r="F43" s="221" t="e">
        <f>#REF!</f>
        <v>#REF!</v>
      </c>
      <c r="G43" s="28">
        <f>ROUND('[2]6.08.2011 филиалы'!F45*1.25/0.06,0)*0.06</f>
        <v>24.599999999999998</v>
      </c>
    </row>
    <row r="44" spans="1:7" s="213" customFormat="1" ht="12.75">
      <c r="A44" s="217">
        <v>8</v>
      </c>
      <c r="B44" s="228" t="s">
        <v>59</v>
      </c>
      <c r="C44" s="220">
        <v>6</v>
      </c>
      <c r="D44" s="220">
        <v>0.75</v>
      </c>
      <c r="E44" s="221" t="s">
        <v>7</v>
      </c>
      <c r="F44" s="221" t="e">
        <f>#REF!</f>
        <v>#REF!</v>
      </c>
      <c r="G44" s="28">
        <f>ROUND('[2]6.08.2011 филиалы'!F46*1.25/0.06,0)*0.06</f>
        <v>26.759999999999998</v>
      </c>
    </row>
    <row r="45" spans="1:7" s="213" customFormat="1" ht="13.5" customHeight="1">
      <c r="A45" s="217"/>
      <c r="B45" s="272" t="s">
        <v>8</v>
      </c>
      <c r="C45" s="268"/>
      <c r="D45" s="268"/>
      <c r="E45" s="268"/>
      <c r="F45" s="268"/>
      <c r="G45" s="268"/>
    </row>
    <row r="46" spans="1:7" s="229" customFormat="1" ht="12.75">
      <c r="A46" s="217">
        <v>1</v>
      </c>
      <c r="B46" s="222" t="s">
        <v>214</v>
      </c>
      <c r="C46" s="223">
        <v>4</v>
      </c>
      <c r="D46" s="220">
        <v>2</v>
      </c>
      <c r="E46" s="220" t="s">
        <v>6</v>
      </c>
      <c r="F46" s="221" t="e">
        <f>#REF!</f>
        <v>#REF!</v>
      </c>
      <c r="G46" s="28">
        <f>ROUND('[2]6.08.2011 филиалы'!F48*1.25/0.06,0)*0.06</f>
        <v>41.28</v>
      </c>
    </row>
    <row r="47" spans="1:7" s="229" customFormat="1" ht="12.75">
      <c r="A47" s="217">
        <v>2</v>
      </c>
      <c r="B47" s="218" t="s">
        <v>66</v>
      </c>
      <c r="C47" s="223">
        <v>4</v>
      </c>
      <c r="D47" s="220">
        <v>2</v>
      </c>
      <c r="E47" s="220" t="s">
        <v>5</v>
      </c>
      <c r="F47" s="221" t="e">
        <f>#REF!</f>
        <v>#REF!</v>
      </c>
      <c r="G47" s="28">
        <f>ROUND('[2]6.08.2011 филиалы'!F49*1.25/0.06,0)*0.06</f>
        <v>40.5</v>
      </c>
    </row>
    <row r="48" spans="1:7" s="230" customFormat="1" ht="12.75">
      <c r="A48" s="217">
        <v>3</v>
      </c>
      <c r="B48" s="218" t="s">
        <v>67</v>
      </c>
      <c r="C48" s="223">
        <v>4</v>
      </c>
      <c r="D48" s="220">
        <v>2</v>
      </c>
      <c r="E48" s="220" t="s">
        <v>7</v>
      </c>
      <c r="F48" s="221" t="e">
        <f>#REF!</f>
        <v>#REF!</v>
      </c>
      <c r="G48" s="28">
        <f>ROUND('[2]6.08.2011 филиалы'!F50*1.25/0.06,0)*0.06</f>
        <v>45</v>
      </c>
    </row>
    <row r="49" spans="1:7" s="216" customFormat="1" ht="13.5" customHeight="1">
      <c r="A49" s="217"/>
      <c r="B49" s="215" t="s">
        <v>271</v>
      </c>
      <c r="C49" s="268"/>
      <c r="D49" s="268"/>
      <c r="E49" s="268"/>
      <c r="F49" s="268"/>
      <c r="G49" s="268"/>
    </row>
    <row r="50" spans="1:7" s="216" customFormat="1" ht="12.75">
      <c r="A50" s="217">
        <v>1</v>
      </c>
      <c r="B50" s="218" t="s">
        <v>261</v>
      </c>
      <c r="C50" s="219">
        <v>12</v>
      </c>
      <c r="D50" s="219">
        <v>0.7</v>
      </c>
      <c r="E50" s="219" t="s">
        <v>27</v>
      </c>
      <c r="F50" s="220" t="e">
        <f>#REF!</f>
        <v>#REF!</v>
      </c>
      <c r="G50" s="28">
        <f>ROUND('[2]6.08.2011 филиалы'!F52*1.25/0.06,0)*0.06</f>
        <v>17.46</v>
      </c>
    </row>
    <row r="51" spans="1:7" s="216" customFormat="1" ht="12.75">
      <c r="A51" s="217">
        <v>2</v>
      </c>
      <c r="B51" s="222" t="s">
        <v>262</v>
      </c>
      <c r="C51" s="223">
        <v>12</v>
      </c>
      <c r="D51" s="220">
        <v>0.7</v>
      </c>
      <c r="E51" s="220" t="s">
        <v>6</v>
      </c>
      <c r="F51" s="220" t="e">
        <f>#REF!</f>
        <v>#REF!</v>
      </c>
      <c r="G51" s="28">
        <f>ROUND('[2]6.08.2011 филиалы'!F53*1.25/0.06,0)*0.06</f>
        <v>17.46</v>
      </c>
    </row>
    <row r="52" spans="1:7" s="216" customFormat="1" ht="12.75">
      <c r="A52" s="217">
        <v>3</v>
      </c>
      <c r="B52" s="222" t="s">
        <v>263</v>
      </c>
      <c r="C52" s="223">
        <v>12</v>
      </c>
      <c r="D52" s="220">
        <v>0.7</v>
      </c>
      <c r="E52" s="220" t="s">
        <v>6</v>
      </c>
      <c r="F52" s="220" t="e">
        <f>#REF!</f>
        <v>#REF!</v>
      </c>
      <c r="G52" s="28">
        <f>ROUND('[2]6.08.2011 филиалы'!F54*1.25/0.06,0)*0.06</f>
        <v>17.46</v>
      </c>
    </row>
    <row r="53" spans="1:7" s="216" customFormat="1" ht="12.75">
      <c r="A53" s="217">
        <v>4</v>
      </c>
      <c r="B53" s="222" t="s">
        <v>264</v>
      </c>
      <c r="C53" s="231">
        <v>12</v>
      </c>
      <c r="D53" s="232">
        <v>0.7</v>
      </c>
      <c r="E53" s="220" t="s">
        <v>5</v>
      </c>
      <c r="F53" s="220" t="e">
        <f>#REF!</f>
        <v>#REF!</v>
      </c>
      <c r="G53" s="28">
        <f>ROUND('[2]6.08.2011 филиалы'!F55*1.25/0.06,0)*0.06</f>
        <v>17.46</v>
      </c>
    </row>
    <row r="54" spans="1:7" s="224" customFormat="1" ht="12.75">
      <c r="A54" s="217">
        <v>5</v>
      </c>
      <c r="B54" s="222" t="s">
        <v>265</v>
      </c>
      <c r="C54" s="223">
        <v>12</v>
      </c>
      <c r="D54" s="220">
        <v>0.7</v>
      </c>
      <c r="E54" s="220" t="s">
        <v>6</v>
      </c>
      <c r="F54" s="220" t="e">
        <f>#REF!</f>
        <v>#REF!</v>
      </c>
      <c r="G54" s="28">
        <f>ROUND('[2]6.08.2011 филиалы'!F56*1.25/0.06,0)*0.06</f>
        <v>17.22</v>
      </c>
    </row>
    <row r="55" spans="1:7" s="224" customFormat="1" ht="12.75">
      <c r="A55" s="217">
        <v>6</v>
      </c>
      <c r="B55" s="222" t="s">
        <v>266</v>
      </c>
      <c r="C55" s="223">
        <v>12</v>
      </c>
      <c r="D55" s="220">
        <v>0.7</v>
      </c>
      <c r="E55" s="220" t="s">
        <v>6</v>
      </c>
      <c r="F55" s="220" t="e">
        <f>#REF!</f>
        <v>#REF!</v>
      </c>
      <c r="G55" s="28">
        <f>ROUND('[2]6.08.2011 филиалы'!F57*1.25/0.06,0)*0.06</f>
        <v>23.759999999999998</v>
      </c>
    </row>
    <row r="56" spans="1:7" s="224" customFormat="1" ht="12.75">
      <c r="A56" s="217">
        <v>7</v>
      </c>
      <c r="B56" s="222" t="s">
        <v>267</v>
      </c>
      <c r="C56" s="223">
        <v>12</v>
      </c>
      <c r="D56" s="220">
        <v>0.7</v>
      </c>
      <c r="E56" s="220" t="s">
        <v>6</v>
      </c>
      <c r="F56" s="220" t="e">
        <f>#REF!</f>
        <v>#REF!</v>
      </c>
      <c r="G56" s="28">
        <f>ROUND('[2]6.08.2011 филиалы'!F58*1.25/0.06,0)*0.06</f>
        <v>23.759999999999998</v>
      </c>
    </row>
    <row r="57" spans="1:7" s="230" customFormat="1" ht="11.25" customHeight="1">
      <c r="A57" s="233"/>
      <c r="B57" s="275" t="s">
        <v>270</v>
      </c>
      <c r="C57" s="276"/>
      <c r="D57" s="276"/>
      <c r="E57" s="276"/>
      <c r="F57" s="276"/>
      <c r="G57" s="276"/>
    </row>
    <row r="58" spans="1:7" s="230" customFormat="1" ht="12" customHeight="1">
      <c r="A58" s="217">
        <v>1</v>
      </c>
      <c r="B58" s="218" t="s">
        <v>215</v>
      </c>
      <c r="C58" s="223">
        <v>12</v>
      </c>
      <c r="D58" s="220">
        <v>0.75</v>
      </c>
      <c r="E58" s="220" t="s">
        <v>35</v>
      </c>
      <c r="F58" s="220" t="e">
        <f>#REF!</f>
        <v>#REF!</v>
      </c>
      <c r="G58" s="28">
        <f>ROUND('[2]6.08.2011 филиалы'!F60*1.25/0.06,0)*0.06</f>
        <v>25.8</v>
      </c>
    </row>
    <row r="59" spans="1:7" s="230" customFormat="1" ht="12" customHeight="1">
      <c r="A59" s="217">
        <v>2</v>
      </c>
      <c r="B59" s="218" t="s">
        <v>216</v>
      </c>
      <c r="C59" s="223">
        <v>12</v>
      </c>
      <c r="D59" s="220">
        <v>0.75</v>
      </c>
      <c r="E59" s="220" t="s">
        <v>35</v>
      </c>
      <c r="F59" s="220" t="e">
        <f>#REF!</f>
        <v>#REF!</v>
      </c>
      <c r="G59" s="28">
        <f>ROUND('[2]6.08.2011 филиалы'!F61*1.25/0.06,0)*0.06</f>
        <v>25.8</v>
      </c>
    </row>
    <row r="60" spans="1:7" s="229" customFormat="1" ht="15" customHeight="1">
      <c r="A60" s="234"/>
      <c r="B60" s="277" t="s">
        <v>9</v>
      </c>
      <c r="C60" s="276"/>
      <c r="D60" s="276"/>
      <c r="E60" s="276"/>
      <c r="F60" s="276"/>
      <c r="G60" s="276"/>
    </row>
    <row r="61" spans="1:7" s="229" customFormat="1" ht="17.25" customHeight="1">
      <c r="A61" s="234">
        <v>1</v>
      </c>
      <c r="B61" s="235" t="s">
        <v>272</v>
      </c>
      <c r="C61" s="236">
        <v>12</v>
      </c>
      <c r="D61" s="220">
        <v>0.25</v>
      </c>
      <c r="E61" s="220">
        <v>40</v>
      </c>
      <c r="F61" s="221" t="e">
        <f>#REF!</f>
        <v>#REF!</v>
      </c>
      <c r="G61" s="28">
        <f>ROUND('[2]6.08.2011 филиалы'!F63*1.25/0.06,0)*0.06</f>
        <v>23.279999999999998</v>
      </c>
    </row>
    <row r="62" spans="1:7" s="213" customFormat="1" ht="13.5" customHeight="1">
      <c r="A62" s="234">
        <v>2</v>
      </c>
      <c r="B62" s="235" t="s">
        <v>127</v>
      </c>
      <c r="C62" s="236">
        <v>12</v>
      </c>
      <c r="D62" s="220">
        <v>0.25</v>
      </c>
      <c r="E62" s="220">
        <v>40</v>
      </c>
      <c r="F62" s="221" t="e">
        <f>#REF!</f>
        <v>#REF!</v>
      </c>
      <c r="G62" s="28">
        <f>ROUND('[2]6.08.2011 филиалы'!F64*1.25/0.06,0)*0.06</f>
        <v>24.3</v>
      </c>
    </row>
    <row r="63" spans="1:7" s="229" customFormat="1" ht="14.25" customHeight="1">
      <c r="A63" s="234">
        <v>3</v>
      </c>
      <c r="B63" s="235" t="s">
        <v>128</v>
      </c>
      <c r="C63" s="236">
        <v>12</v>
      </c>
      <c r="D63" s="220">
        <v>0.25</v>
      </c>
      <c r="E63" s="220">
        <v>42</v>
      </c>
      <c r="F63" s="221" t="e">
        <f>#REF!</f>
        <v>#REF!</v>
      </c>
      <c r="G63" s="28">
        <f>ROUND('[2]6.08.2011 филиалы'!F65*1.25/0.06,0)*0.06</f>
        <v>25.32</v>
      </c>
    </row>
    <row r="64" spans="1:7" s="229" customFormat="1" ht="21" customHeight="1">
      <c r="A64" s="234">
        <v>4</v>
      </c>
      <c r="B64" s="235" t="s">
        <v>278</v>
      </c>
      <c r="C64" s="236">
        <v>12</v>
      </c>
      <c r="D64" s="220">
        <v>0.5</v>
      </c>
      <c r="E64" s="220">
        <v>40</v>
      </c>
      <c r="F64" s="221" t="e">
        <f>#REF!</f>
        <v>#REF!</v>
      </c>
      <c r="G64" s="28">
        <f>ROUND('[2]6.08.2011 филиалы'!F66*1.25/0.06,0)*0.06</f>
        <v>34.62</v>
      </c>
    </row>
    <row r="65" spans="1:7" s="229" customFormat="1" ht="14.25" customHeight="1">
      <c r="A65" s="234">
        <v>5</v>
      </c>
      <c r="B65" s="235" t="s">
        <v>217</v>
      </c>
      <c r="C65" s="236">
        <v>6</v>
      </c>
      <c r="D65" s="220">
        <v>0.5</v>
      </c>
      <c r="E65" s="220">
        <v>40</v>
      </c>
      <c r="F65" s="221" t="e">
        <f>#REF!</f>
        <v>#REF!</v>
      </c>
      <c r="G65" s="28">
        <f>ROUND('[2]6.08.2011 филиалы'!F67*1.25/0.06,0)*0.06</f>
        <v>39.24</v>
      </c>
    </row>
    <row r="66" spans="1:7" s="229" customFormat="1" ht="14.25" customHeight="1">
      <c r="A66" s="234">
        <v>6</v>
      </c>
      <c r="B66" s="235" t="s">
        <v>218</v>
      </c>
      <c r="C66" s="236">
        <v>6</v>
      </c>
      <c r="D66" s="220">
        <v>0.5</v>
      </c>
      <c r="E66" s="220">
        <v>42</v>
      </c>
      <c r="F66" s="221" t="e">
        <f>#REF!</f>
        <v>#REF!</v>
      </c>
      <c r="G66" s="28">
        <f>ROUND('[2]6.08.2011 филиалы'!F68*1.25/0.06,0)*0.06</f>
        <v>43.739999999999995</v>
      </c>
    </row>
    <row r="67" spans="1:7" s="229" customFormat="1" ht="14.25" customHeight="1">
      <c r="A67" s="234">
        <v>7</v>
      </c>
      <c r="B67" s="235" t="s">
        <v>219</v>
      </c>
      <c r="C67" s="236">
        <v>12</v>
      </c>
      <c r="D67" s="220">
        <v>0.5</v>
      </c>
      <c r="E67" s="220">
        <v>40</v>
      </c>
      <c r="F67" s="221" t="e">
        <f>#REF!</f>
        <v>#REF!</v>
      </c>
      <c r="G67" s="28">
        <f>ROUND('[2]6.08.2011 филиалы'!F69*1.25/0.06,0)*0.06</f>
        <v>139.01999999999998</v>
      </c>
    </row>
    <row r="68" spans="1:7" s="229" customFormat="1" ht="14.25" customHeight="1">
      <c r="A68" s="234">
        <v>8</v>
      </c>
      <c r="B68" s="235" t="s">
        <v>220</v>
      </c>
      <c r="C68" s="236">
        <v>6</v>
      </c>
      <c r="D68" s="220">
        <v>0.5</v>
      </c>
      <c r="E68" s="220">
        <v>40</v>
      </c>
      <c r="F68" s="221" t="e">
        <f>#REF!</f>
        <v>#REF!</v>
      </c>
      <c r="G68" s="28">
        <f>ROUND('[2]6.08.2011 филиалы'!F70*1.25/0.06,0)*0.06</f>
        <v>41.339999999999996</v>
      </c>
    </row>
    <row r="69" spans="1:7" s="229" customFormat="1" ht="14.25" customHeight="1">
      <c r="A69" s="234">
        <v>9</v>
      </c>
      <c r="B69" s="235" t="s">
        <v>221</v>
      </c>
      <c r="C69" s="236">
        <v>6</v>
      </c>
      <c r="D69" s="220">
        <v>0.5</v>
      </c>
      <c r="E69" s="220">
        <v>42</v>
      </c>
      <c r="F69" s="221" t="e">
        <f>#REF!</f>
        <v>#REF!</v>
      </c>
      <c r="G69" s="28">
        <f>ROUND('[2]6.08.2011 филиалы'!F71*1.25/0.06,0)*0.06</f>
        <v>53.22</v>
      </c>
    </row>
    <row r="70" spans="1:7" s="229" customFormat="1" ht="14.25" customHeight="1">
      <c r="A70" s="234">
        <v>10</v>
      </c>
      <c r="B70" s="235" t="s">
        <v>222</v>
      </c>
      <c r="C70" s="236">
        <v>6</v>
      </c>
      <c r="D70" s="220">
        <v>0.5</v>
      </c>
      <c r="E70" s="220">
        <v>42</v>
      </c>
      <c r="F70" s="221" t="e">
        <f>#REF!</f>
        <v>#REF!</v>
      </c>
      <c r="G70" s="28">
        <f>ROUND('[2]6.08.2011 филиалы'!F72*1.25/0.06,0)*0.06</f>
        <v>59.099999999999994</v>
      </c>
    </row>
    <row r="71" spans="1:7" s="213" customFormat="1" ht="12.75">
      <c r="A71" s="234">
        <v>11</v>
      </c>
      <c r="B71" s="235" t="s">
        <v>223</v>
      </c>
      <c r="C71" s="236">
        <v>4</v>
      </c>
      <c r="D71" s="220">
        <v>0.7</v>
      </c>
      <c r="E71" s="220">
        <v>42</v>
      </c>
      <c r="F71" s="221" t="e">
        <f>#REF!</f>
        <v>#REF!</v>
      </c>
      <c r="G71" s="28">
        <f>ROUND('[2]6.08.2011 филиалы'!F73*1.25/0.06,0)*0.06</f>
        <v>46.5</v>
      </c>
    </row>
    <row r="72" spans="1:7" s="213" customFormat="1" ht="20.25" customHeight="1">
      <c r="A72" s="234">
        <v>12</v>
      </c>
      <c r="B72" s="235" t="s">
        <v>75</v>
      </c>
      <c r="C72" s="236">
        <v>6</v>
      </c>
      <c r="D72" s="220">
        <v>0.5</v>
      </c>
      <c r="E72" s="220">
        <v>40</v>
      </c>
      <c r="F72" s="221" t="e">
        <f>#REF!</f>
        <v>#REF!</v>
      </c>
      <c r="G72" s="28">
        <f>ROUND('[2]6.08.2011 филиалы'!F74*1.25/0.06,0)*0.06</f>
        <v>48.3</v>
      </c>
    </row>
    <row r="73" spans="1:7" s="213" customFormat="1" ht="12.75">
      <c r="A73" s="234">
        <v>13</v>
      </c>
      <c r="B73" s="235" t="s">
        <v>76</v>
      </c>
      <c r="C73" s="236">
        <v>6</v>
      </c>
      <c r="D73" s="220">
        <v>0.5</v>
      </c>
      <c r="E73" s="220">
        <v>42</v>
      </c>
      <c r="F73" s="221" t="e">
        <f>#REF!</f>
        <v>#REF!</v>
      </c>
      <c r="G73" s="28">
        <f>ROUND('[2]6.08.2011 филиалы'!F75*1.25/0.06,0)*0.06</f>
        <v>54.12</v>
      </c>
    </row>
    <row r="74" spans="1:7" s="213" customFormat="1" ht="12.75">
      <c r="A74" s="234">
        <v>14</v>
      </c>
      <c r="B74" s="235" t="s">
        <v>77</v>
      </c>
      <c r="C74" s="236">
        <v>12</v>
      </c>
      <c r="D74" s="220">
        <v>0.5</v>
      </c>
      <c r="E74" s="220">
        <v>40</v>
      </c>
      <c r="F74" s="220" t="e">
        <f>#REF!</f>
        <v>#REF!</v>
      </c>
      <c r="G74" s="28">
        <v>29.34</v>
      </c>
    </row>
    <row r="75" spans="1:7" s="213" customFormat="1" ht="12.75">
      <c r="A75" s="234">
        <v>15</v>
      </c>
      <c r="B75" s="235" t="s">
        <v>78</v>
      </c>
      <c r="C75" s="236">
        <v>20</v>
      </c>
      <c r="D75" s="220">
        <v>0.25</v>
      </c>
      <c r="E75" s="220">
        <v>40</v>
      </c>
      <c r="F75" s="221" t="e">
        <f>#REF!</f>
        <v>#REF!</v>
      </c>
      <c r="G75" s="28">
        <f>ROUND('[2]6.08.2011 филиалы'!F77*1.25/0.06,0)*0.06</f>
        <v>18.12</v>
      </c>
    </row>
    <row r="76" spans="1:7" s="213" customFormat="1" ht="12" customHeight="1">
      <c r="A76" s="234"/>
      <c r="B76" s="271" t="s">
        <v>287</v>
      </c>
      <c r="C76" s="271"/>
      <c r="D76" s="271"/>
      <c r="E76" s="271"/>
      <c r="F76" s="271"/>
      <c r="G76" s="271"/>
    </row>
    <row r="77" spans="1:7" s="213" customFormat="1" ht="12.75">
      <c r="A77" s="234">
        <v>1</v>
      </c>
      <c r="B77" s="237" t="s">
        <v>284</v>
      </c>
      <c r="C77" s="236"/>
      <c r="D77" s="220">
        <v>0.5</v>
      </c>
      <c r="E77" s="220"/>
      <c r="F77" s="220" t="e">
        <f>#REF!</f>
        <v>#REF!</v>
      </c>
      <c r="G77" s="28">
        <f>ROUND('[2]6.08.2011 филиалы'!F79*1.25/0.06,0)*0.06</f>
        <v>39.18</v>
      </c>
    </row>
    <row r="78" spans="1:7" s="213" customFormat="1" ht="12.75">
      <c r="A78" s="234">
        <v>2</v>
      </c>
      <c r="B78" s="237" t="s">
        <v>285</v>
      </c>
      <c r="C78" s="236"/>
      <c r="D78" s="220">
        <v>0.5</v>
      </c>
      <c r="E78" s="220"/>
      <c r="F78" s="220" t="e">
        <f>#REF!</f>
        <v>#REF!</v>
      </c>
      <c r="G78" s="28">
        <f>ROUND('[2]6.08.2011 филиалы'!F80*1.25/0.06,0)*0.06</f>
        <v>43.379999999999995</v>
      </c>
    </row>
    <row r="79" spans="1:7" s="213" customFormat="1" ht="12.75">
      <c r="A79" s="234">
        <v>3</v>
      </c>
      <c r="B79" s="237" t="s">
        <v>286</v>
      </c>
      <c r="C79" s="236"/>
      <c r="D79" s="220">
        <v>0.5</v>
      </c>
      <c r="E79" s="220"/>
      <c r="F79" s="220" t="e">
        <f>#REF!</f>
        <v>#REF!</v>
      </c>
      <c r="G79" s="28">
        <f>ROUND('[2]6.08.2011 филиалы'!F81*1.25/0.06,0)*0.06</f>
        <v>47.519999999999996</v>
      </c>
    </row>
    <row r="80" spans="1:7" s="213" customFormat="1" ht="13.5" customHeight="1">
      <c r="A80" s="238"/>
      <c r="B80" s="269" t="s">
        <v>10</v>
      </c>
      <c r="C80" s="268"/>
      <c r="D80" s="268"/>
      <c r="E80" s="268"/>
      <c r="F80" s="268"/>
      <c r="G80" s="268"/>
    </row>
    <row r="81" spans="1:7" s="213" customFormat="1" ht="12.75">
      <c r="A81" s="238">
        <v>1</v>
      </c>
      <c r="B81" s="218" t="s">
        <v>224</v>
      </c>
      <c r="C81" s="223">
        <v>6</v>
      </c>
      <c r="D81" s="220">
        <v>0.35</v>
      </c>
      <c r="E81" s="220">
        <v>42</v>
      </c>
      <c r="F81" s="221" t="e">
        <f>#REF!</f>
        <v>#REF!</v>
      </c>
      <c r="G81" s="28">
        <f>ROUND('[2]6.08.2011 филиалы'!F83*1.25/0.06,0)*0.06</f>
        <v>66.06</v>
      </c>
    </row>
    <row r="82" spans="1:7" s="213" customFormat="1" ht="12.75">
      <c r="A82" s="238">
        <v>2</v>
      </c>
      <c r="B82" s="235" t="s">
        <v>84</v>
      </c>
      <c r="C82" s="236">
        <v>6</v>
      </c>
      <c r="D82" s="220">
        <v>0.35</v>
      </c>
      <c r="E82" s="220">
        <v>42</v>
      </c>
      <c r="F82" s="221" t="e">
        <f>#REF!</f>
        <v>#REF!</v>
      </c>
      <c r="G82" s="28">
        <f>ROUND('[2]6.08.2011 филиалы'!F84*1.25/0.06,0)*0.06</f>
        <v>69.36</v>
      </c>
    </row>
    <row r="83" spans="1:7" s="213" customFormat="1" ht="12.75">
      <c r="A83" s="238">
        <v>3</v>
      </c>
      <c r="B83" s="218" t="s">
        <v>225</v>
      </c>
      <c r="C83" s="223">
        <v>6</v>
      </c>
      <c r="D83" s="220">
        <v>0.5</v>
      </c>
      <c r="E83" s="220">
        <v>42</v>
      </c>
      <c r="F83" s="221" t="e">
        <f>#REF!</f>
        <v>#REF!</v>
      </c>
      <c r="G83" s="28">
        <f>ROUND('[2]6.08.2011 филиалы'!F85*1.25/0.06,0)*0.06</f>
        <v>87.36</v>
      </c>
    </row>
    <row r="84" spans="1:7" s="213" customFormat="1" ht="12.75">
      <c r="A84" s="238">
        <v>4</v>
      </c>
      <c r="B84" s="235" t="s">
        <v>86</v>
      </c>
      <c r="C84" s="236">
        <v>6</v>
      </c>
      <c r="D84" s="220">
        <v>0.5</v>
      </c>
      <c r="E84" s="220">
        <v>42</v>
      </c>
      <c r="F84" s="221" t="e">
        <f>#REF!</f>
        <v>#REF!</v>
      </c>
      <c r="G84" s="28">
        <f>ROUND('[2]6.08.2011 филиалы'!F86*1.25/0.06,0)*0.06</f>
        <v>90.84</v>
      </c>
    </row>
    <row r="85" spans="1:7" s="213" customFormat="1" ht="12.75">
      <c r="A85" s="238">
        <v>5</v>
      </c>
      <c r="B85" s="218" t="s">
        <v>226</v>
      </c>
      <c r="C85" s="223">
        <v>6</v>
      </c>
      <c r="D85" s="220">
        <v>0.5</v>
      </c>
      <c r="E85" s="220">
        <v>42</v>
      </c>
      <c r="F85" s="221" t="e">
        <f>#REF!</f>
        <v>#REF!</v>
      </c>
      <c r="G85" s="28">
        <f>ROUND('[2]6.08.2011 филиалы'!F87*1.25/0.06,0)*0.06</f>
        <v>120.6</v>
      </c>
    </row>
    <row r="86" spans="1:7" s="213" customFormat="1" ht="12.75">
      <c r="A86" s="238">
        <v>6</v>
      </c>
      <c r="B86" s="218" t="s">
        <v>227</v>
      </c>
      <c r="C86" s="223">
        <v>12</v>
      </c>
      <c r="D86" s="220">
        <v>0.2</v>
      </c>
      <c r="E86" s="220">
        <v>42</v>
      </c>
      <c r="F86" s="221" t="e">
        <f>#REF!</f>
        <v>#REF!</v>
      </c>
      <c r="G86" s="28">
        <f>ROUND('[2]6.08.2011 филиалы'!F88*1.25/0.06,0)*0.06</f>
        <v>96.36</v>
      </c>
    </row>
    <row r="87" spans="1:7" s="224" customFormat="1" ht="12.75">
      <c r="A87" s="238">
        <v>7</v>
      </c>
      <c r="B87" s="218" t="s">
        <v>228</v>
      </c>
      <c r="C87" s="223">
        <v>6</v>
      </c>
      <c r="D87" s="220">
        <v>0.5</v>
      </c>
      <c r="E87" s="220">
        <v>42</v>
      </c>
      <c r="F87" s="221" t="e">
        <f>#REF!</f>
        <v>#REF!</v>
      </c>
      <c r="G87" s="28">
        <f>ROUND('[2]6.08.2011 филиалы'!F89*1.25/0.06,0)*0.06</f>
        <v>191.45999999999998</v>
      </c>
    </row>
    <row r="88" spans="1:7" s="224" customFormat="1" ht="12.75">
      <c r="A88" s="238">
        <v>8</v>
      </c>
      <c r="B88" s="239" t="s">
        <v>229</v>
      </c>
      <c r="C88" s="236">
        <v>20</v>
      </c>
      <c r="D88" s="220">
        <v>0.1</v>
      </c>
      <c r="E88" s="220">
        <v>42</v>
      </c>
      <c r="F88" s="221" t="e">
        <f>#REF!</f>
        <v>#REF!</v>
      </c>
      <c r="G88" s="28">
        <f>ROUND('[2]6.08.2011 филиалы'!F90*1.25/0.06,0)*0.06</f>
        <v>32.519999999999996</v>
      </c>
    </row>
    <row r="89" spans="1:7" s="224" customFormat="1" ht="12.75">
      <c r="A89" s="238">
        <v>9</v>
      </c>
      <c r="B89" s="239" t="s">
        <v>230</v>
      </c>
      <c r="C89" s="236">
        <v>20</v>
      </c>
      <c r="D89" s="220">
        <v>0.1</v>
      </c>
      <c r="E89" s="220">
        <v>42</v>
      </c>
      <c r="F89" s="221" t="e">
        <f>#REF!</f>
        <v>#REF!</v>
      </c>
      <c r="G89" s="28">
        <f>ROUND('[2]6.08.2011 филиалы'!F91*1.25/0.06,0)*0.06</f>
        <v>50.76</v>
      </c>
    </row>
    <row r="90" spans="1:7" s="224" customFormat="1" ht="13.5" customHeight="1">
      <c r="A90" s="238"/>
      <c r="B90" s="270" t="s">
        <v>11</v>
      </c>
      <c r="C90" s="268"/>
      <c r="D90" s="268"/>
      <c r="E90" s="268"/>
      <c r="F90" s="268"/>
      <c r="G90" s="268"/>
    </row>
    <row r="91" spans="1:7" s="224" customFormat="1" ht="12.75">
      <c r="A91" s="238">
        <v>1</v>
      </c>
      <c r="B91" s="218" t="s">
        <v>231</v>
      </c>
      <c r="C91" s="223">
        <v>4</v>
      </c>
      <c r="D91" s="220">
        <v>0.5</v>
      </c>
      <c r="E91" s="220">
        <v>42</v>
      </c>
      <c r="F91" s="221" t="e">
        <f>#REF!</f>
        <v>#REF!</v>
      </c>
      <c r="G91" s="28">
        <f>ROUND('[2]6.08.2011 филиалы'!F93*1.25/0.06,0)*0.06</f>
        <v>107.58</v>
      </c>
    </row>
    <row r="92" spans="1:7" s="224" customFormat="1" ht="12.75">
      <c r="A92" s="238">
        <v>2</v>
      </c>
      <c r="B92" s="218" t="s">
        <v>232</v>
      </c>
      <c r="C92" s="223">
        <v>4</v>
      </c>
      <c r="D92" s="220">
        <v>0.5</v>
      </c>
      <c r="E92" s="220">
        <v>42</v>
      </c>
      <c r="F92" s="221" t="e">
        <f>#REF!</f>
        <v>#REF!</v>
      </c>
      <c r="G92" s="28">
        <f>ROUND('[2]6.08.2011 филиалы'!F94*1.25/0.06,0)*0.06</f>
        <v>131.51999999999998</v>
      </c>
    </row>
    <row r="93" spans="1:7" s="224" customFormat="1" ht="12.75">
      <c r="A93" s="238">
        <v>3</v>
      </c>
      <c r="B93" s="218" t="s">
        <v>233</v>
      </c>
      <c r="C93" s="223">
        <v>4</v>
      </c>
      <c r="D93" s="220">
        <v>0.5</v>
      </c>
      <c r="E93" s="220">
        <v>42</v>
      </c>
      <c r="F93" s="221" t="e">
        <f>#REF!</f>
        <v>#REF!</v>
      </c>
      <c r="G93" s="28">
        <f>ROUND('[2]6.08.2011 филиалы'!F95*1.25/0.06,0)*0.06</f>
        <v>217.79999999999998</v>
      </c>
    </row>
    <row r="94" spans="1:7" s="224" customFormat="1" ht="13.5" customHeight="1">
      <c r="A94" s="234"/>
      <c r="B94" s="269" t="s">
        <v>12</v>
      </c>
      <c r="C94" s="268"/>
      <c r="D94" s="268"/>
      <c r="E94" s="268"/>
      <c r="F94" s="268"/>
      <c r="G94" s="268"/>
    </row>
    <row r="95" spans="1:7" s="224" customFormat="1" ht="12.75">
      <c r="A95" s="217">
        <v>1</v>
      </c>
      <c r="B95" s="240" t="s">
        <v>132</v>
      </c>
      <c r="C95" s="236">
        <v>12</v>
      </c>
      <c r="D95" s="220">
        <v>0.5</v>
      </c>
      <c r="E95" s="220">
        <v>40</v>
      </c>
      <c r="F95" s="221" t="e">
        <f>#REF!</f>
        <v>#REF!</v>
      </c>
      <c r="G95" s="28">
        <f>ROUND('[2]6.08.2011 филиалы'!F97*1.25/0.06,0)*0.06</f>
        <v>47.519999999999996</v>
      </c>
    </row>
    <row r="96" spans="1:7" s="224" customFormat="1" ht="12.75">
      <c r="A96" s="217">
        <v>2</v>
      </c>
      <c r="B96" s="240" t="s">
        <v>133</v>
      </c>
      <c r="C96" s="236">
        <v>12</v>
      </c>
      <c r="D96" s="220">
        <v>0.5</v>
      </c>
      <c r="E96" s="220">
        <v>40</v>
      </c>
      <c r="F96" s="221" t="e">
        <f>#REF!</f>
        <v>#REF!</v>
      </c>
      <c r="G96" s="28">
        <f>ROUND('[2]6.08.2011 филиалы'!F98*1.25/0.06,0)*0.06</f>
        <v>52.739999999999995</v>
      </c>
    </row>
    <row r="97" spans="1:7" s="224" customFormat="1" ht="12.75">
      <c r="A97" s="217">
        <v>3</v>
      </c>
      <c r="B97" s="240" t="s">
        <v>134</v>
      </c>
      <c r="C97" s="236">
        <v>12</v>
      </c>
      <c r="D97" s="220">
        <v>0.5</v>
      </c>
      <c r="E97" s="220">
        <v>40</v>
      </c>
      <c r="F97" s="221" t="e">
        <f>#REF!</f>
        <v>#REF!</v>
      </c>
      <c r="G97" s="28">
        <f>ROUND('[2]6.08.2011 филиалы'!F99*1.25/0.06,0)*0.06</f>
        <v>63.96</v>
      </c>
    </row>
    <row r="98" spans="1:7" s="224" customFormat="1" ht="12.75">
      <c r="A98" s="217">
        <v>4</v>
      </c>
      <c r="B98" s="241" t="s">
        <v>279</v>
      </c>
      <c r="C98" s="236"/>
      <c r="D98" s="220">
        <v>0.5</v>
      </c>
      <c r="E98" s="220">
        <v>40</v>
      </c>
      <c r="F98" s="221" t="e">
        <f>#REF!</f>
        <v>#REF!</v>
      </c>
      <c r="G98" s="28">
        <f>ROUND('[2]6.08.2011 филиалы'!F100*1.25/0.06,0)*0.06</f>
        <v>52.739999999999995</v>
      </c>
    </row>
    <row r="99" spans="1:7" s="224" customFormat="1" ht="12.75">
      <c r="A99" s="217">
        <v>5</v>
      </c>
      <c r="B99" s="240" t="s">
        <v>135</v>
      </c>
      <c r="C99" s="236">
        <v>6</v>
      </c>
      <c r="D99" s="220">
        <v>0.7</v>
      </c>
      <c r="E99" s="220">
        <v>40</v>
      </c>
      <c r="F99" s="221" t="e">
        <f>#REF!</f>
        <v>#REF!</v>
      </c>
      <c r="G99" s="28">
        <f>ROUND('[2]6.08.2011 филиалы'!F101*1.25/0.06,0)*0.06</f>
        <v>59.94</v>
      </c>
    </row>
    <row r="100" spans="1:7" s="224" customFormat="1" ht="12.75">
      <c r="A100" s="217">
        <v>6</v>
      </c>
      <c r="B100" s="240" t="s">
        <v>136</v>
      </c>
      <c r="C100" s="236">
        <v>6</v>
      </c>
      <c r="D100" s="220">
        <v>0.7</v>
      </c>
      <c r="E100" s="220">
        <v>40</v>
      </c>
      <c r="F100" s="221" t="e">
        <f>#REF!</f>
        <v>#REF!</v>
      </c>
      <c r="G100" s="28">
        <f>ROUND('[2]6.08.2011 филиалы'!F102*1.25/0.06,0)*0.06</f>
        <v>66.78</v>
      </c>
    </row>
    <row r="101" spans="1:7" s="224" customFormat="1" ht="12.75">
      <c r="A101" s="217">
        <v>7</v>
      </c>
      <c r="B101" s="240" t="s">
        <v>137</v>
      </c>
      <c r="C101" s="236">
        <v>6</v>
      </c>
      <c r="D101" s="220">
        <v>0.7</v>
      </c>
      <c r="E101" s="220">
        <v>40</v>
      </c>
      <c r="F101" s="221" t="e">
        <f>#REF!</f>
        <v>#REF!</v>
      </c>
      <c r="G101" s="28">
        <f>ROUND('[2]6.08.2011 филиалы'!F103*1.25/0.06,0)*0.06</f>
        <v>73.8</v>
      </c>
    </row>
    <row r="102" spans="1:7" s="224" customFormat="1" ht="12.75">
      <c r="A102" s="234"/>
      <c r="B102" s="269" t="s">
        <v>273</v>
      </c>
      <c r="C102" s="268"/>
      <c r="D102" s="268"/>
      <c r="E102" s="268"/>
      <c r="F102" s="268"/>
      <c r="G102" s="268"/>
    </row>
    <row r="103" spans="1:7" s="224" customFormat="1" ht="12.75">
      <c r="A103" s="217">
        <v>1</v>
      </c>
      <c r="B103" s="240" t="s">
        <v>274</v>
      </c>
      <c r="C103" s="236"/>
      <c r="D103" s="220">
        <v>0.5</v>
      </c>
      <c r="E103" s="220">
        <v>40</v>
      </c>
      <c r="F103" s="221" t="e">
        <f>#REF!</f>
        <v>#REF!</v>
      </c>
      <c r="G103" s="28">
        <f>ROUND('[2]6.08.2011 филиалы'!F105*1.25/0.06,0)*0.06</f>
        <v>29.16</v>
      </c>
    </row>
    <row r="104" spans="1:7" s="224" customFormat="1" ht="12.75">
      <c r="A104" s="217">
        <v>2</v>
      </c>
      <c r="B104" s="240" t="s">
        <v>275</v>
      </c>
      <c r="C104" s="236"/>
      <c r="D104" s="220">
        <v>0.5</v>
      </c>
      <c r="E104" s="220">
        <v>40</v>
      </c>
      <c r="F104" s="221" t="e">
        <f>#REF!</f>
        <v>#REF!</v>
      </c>
      <c r="G104" s="28">
        <f>ROUND('[2]6.08.2011 филиалы'!F106*1.25/0.06,0)*0.06</f>
        <v>29.16</v>
      </c>
    </row>
    <row r="105" spans="1:7" s="224" customFormat="1" ht="12.75">
      <c r="A105" s="217">
        <v>3</v>
      </c>
      <c r="B105" s="240" t="s">
        <v>276</v>
      </c>
      <c r="C105" s="236"/>
      <c r="D105" s="220">
        <v>0.5</v>
      </c>
      <c r="E105" s="220">
        <v>40</v>
      </c>
      <c r="F105" s="221" t="e">
        <f>#REF!</f>
        <v>#REF!</v>
      </c>
      <c r="G105" s="28">
        <f>ROUND('[2]6.08.2011 филиалы'!F107*1.25/0.06,0)*0.06</f>
        <v>29.16</v>
      </c>
    </row>
    <row r="106" spans="1:7" s="224" customFormat="1" ht="12.75">
      <c r="A106" s="217">
        <v>4</v>
      </c>
      <c r="B106" s="240" t="s">
        <v>277</v>
      </c>
      <c r="C106" s="236"/>
      <c r="D106" s="220">
        <v>0.5</v>
      </c>
      <c r="E106" s="220">
        <v>40</v>
      </c>
      <c r="F106" s="221" t="e">
        <f>#REF!</f>
        <v>#REF!</v>
      </c>
      <c r="G106" s="28">
        <f>ROUND('[2]6.08.2011 филиалы'!F108*1.25/0.06,0)*0.06</f>
        <v>29.16</v>
      </c>
    </row>
    <row r="107" spans="1:7" s="216" customFormat="1" ht="13.5" customHeight="1">
      <c r="A107" s="242"/>
      <c r="B107" s="267" t="s">
        <v>13</v>
      </c>
      <c r="C107" s="268"/>
      <c r="D107" s="268"/>
      <c r="E107" s="268"/>
      <c r="F107" s="268"/>
      <c r="G107" s="268"/>
    </row>
    <row r="108" spans="1:7" s="216" customFormat="1" ht="11.25" customHeight="1">
      <c r="A108" s="242"/>
      <c r="B108" s="281" t="s">
        <v>20</v>
      </c>
      <c r="C108" s="282">
        <v>21</v>
      </c>
      <c r="D108" s="283">
        <v>0.5</v>
      </c>
      <c r="E108" s="283">
        <v>14.8</v>
      </c>
      <c r="F108" s="283" t="e">
        <f>#REF!</f>
        <v>#REF!</v>
      </c>
      <c r="G108" s="70">
        <f>ROUND('[2]6.08.2011 филиалы'!F110*1.25/0.06,0)*0.06</f>
        <v>37.86</v>
      </c>
    </row>
    <row r="109" spans="1:7" s="216" customFormat="1" ht="11.25" customHeight="1">
      <c r="A109" s="242"/>
      <c r="B109" s="281" t="s">
        <v>18</v>
      </c>
      <c r="C109" s="282">
        <v>21</v>
      </c>
      <c r="D109" s="283">
        <v>0.5</v>
      </c>
      <c r="E109" s="283">
        <v>14.8</v>
      </c>
      <c r="F109" s="283" t="e">
        <f>#REF!</f>
        <v>#REF!</v>
      </c>
      <c r="G109" s="70">
        <f>ROUND('[2]6.08.2011 филиалы'!F111*1.25/0.06,0)*0.06</f>
        <v>37.86</v>
      </c>
    </row>
    <row r="110" spans="1:7" s="216" customFormat="1" ht="11.25" customHeight="1">
      <c r="A110" s="242"/>
      <c r="B110" s="281" t="s">
        <v>19</v>
      </c>
      <c r="C110" s="282">
        <v>21</v>
      </c>
      <c r="D110" s="283">
        <v>0.5</v>
      </c>
      <c r="E110" s="283">
        <v>14.8</v>
      </c>
      <c r="F110" s="283" t="e">
        <f>#REF!</f>
        <v>#REF!</v>
      </c>
      <c r="G110" s="70">
        <f>ROUND('[2]6.08.2011 филиалы'!F112*1.25/0.06,0)*0.06</f>
        <v>37.86</v>
      </c>
    </row>
    <row r="111" spans="1:7" s="216" customFormat="1" ht="11.25" customHeight="1">
      <c r="A111" s="242"/>
      <c r="B111" s="281" t="s">
        <v>207</v>
      </c>
      <c r="C111" s="282">
        <v>21</v>
      </c>
      <c r="D111" s="283">
        <v>0.5</v>
      </c>
      <c r="E111" s="283">
        <v>14.8</v>
      </c>
      <c r="F111" s="283">
        <v>25.56</v>
      </c>
      <c r="G111" s="70">
        <f>ROUND('[2]6.08.2011 филиалы'!F113*1.25/0.06,0)*0.06</f>
        <v>31.98</v>
      </c>
    </row>
    <row r="112" spans="1:7" s="216" customFormat="1" ht="11.25" customHeight="1">
      <c r="A112" s="242"/>
      <c r="B112" s="281" t="s">
        <v>234</v>
      </c>
      <c r="C112" s="282">
        <v>12</v>
      </c>
      <c r="D112" s="283">
        <v>1</v>
      </c>
      <c r="E112" s="283">
        <v>14.8</v>
      </c>
      <c r="F112" s="283" t="e">
        <f>#REF!</f>
        <v>#REF!</v>
      </c>
      <c r="G112" s="70">
        <f>ROUND('[2]6.08.2011 филиалы'!F114*1.25/0.06,0)*0.06</f>
        <v>56.699999999999996</v>
      </c>
    </row>
    <row r="113" spans="1:7" s="216" customFormat="1" ht="11.25" customHeight="1">
      <c r="A113" s="242"/>
      <c r="B113" s="281" t="s">
        <v>100</v>
      </c>
      <c r="C113" s="282">
        <v>12</v>
      </c>
      <c r="D113" s="283">
        <v>1</v>
      </c>
      <c r="E113" s="283">
        <v>14.8</v>
      </c>
      <c r="F113" s="283" t="e">
        <f>#REF!</f>
        <v>#REF!</v>
      </c>
      <c r="G113" s="70">
        <f>ROUND('[2]6.08.2011 филиалы'!F115*1.25/0.06,0)*0.06</f>
        <v>56.699999999999996</v>
      </c>
    </row>
    <row r="114" spans="1:7" s="216" customFormat="1" ht="12" customHeight="1">
      <c r="A114" s="242"/>
      <c r="B114" s="281" t="s">
        <v>235</v>
      </c>
      <c r="C114" s="282">
        <v>12</v>
      </c>
      <c r="D114" s="283">
        <v>1</v>
      </c>
      <c r="E114" s="283">
        <v>14.8</v>
      </c>
      <c r="F114" s="283" t="e">
        <f>#REF!</f>
        <v>#REF!</v>
      </c>
      <c r="G114" s="70">
        <f>ROUND('[2]6.08.2011 филиалы'!F116*1.25/0.06,0)*0.06</f>
        <v>56.699999999999996</v>
      </c>
    </row>
    <row r="115" spans="1:7" s="216" customFormat="1" ht="12" customHeight="1">
      <c r="A115" s="242"/>
      <c r="B115" s="281" t="s">
        <v>208</v>
      </c>
      <c r="C115" s="282">
        <v>12</v>
      </c>
      <c r="D115" s="283">
        <v>1</v>
      </c>
      <c r="E115" s="283">
        <v>14.8</v>
      </c>
      <c r="F115" s="283">
        <v>40.2</v>
      </c>
      <c r="G115" s="70">
        <f>ROUND('[2]6.08.2011 филиалы'!F117*1.25/0.06,0)*0.06</f>
        <v>50.28</v>
      </c>
    </row>
    <row r="116" spans="1:7" s="216" customFormat="1" ht="12" customHeight="1">
      <c r="A116" s="242"/>
      <c r="B116" s="266" t="s">
        <v>281</v>
      </c>
      <c r="C116" s="266"/>
      <c r="D116" s="266"/>
      <c r="E116" s="266"/>
      <c r="F116" s="266"/>
      <c r="G116" s="266"/>
    </row>
    <row r="117" spans="1:7" s="216" customFormat="1" ht="12" customHeight="1">
      <c r="A117" s="284">
        <v>1</v>
      </c>
      <c r="B117" s="237" t="s">
        <v>282</v>
      </c>
      <c r="C117" s="236"/>
      <c r="D117" s="220">
        <v>1</v>
      </c>
      <c r="E117" s="220"/>
      <c r="F117" s="221" t="e">
        <f>#REF!</f>
        <v>#REF!</v>
      </c>
      <c r="G117" s="28">
        <f>ROUND('[2]6.08.2011 филиалы'!F119*1.25/0.06,0)*0.06</f>
        <v>31.259999999999998</v>
      </c>
    </row>
    <row r="118" spans="1:7" s="216" customFormat="1" ht="12" customHeight="1">
      <c r="A118" s="284">
        <v>2</v>
      </c>
      <c r="B118" s="237" t="s">
        <v>283</v>
      </c>
      <c r="C118" s="236"/>
      <c r="D118" s="220">
        <v>0.5</v>
      </c>
      <c r="E118" s="220"/>
      <c r="F118" s="221" t="e">
        <f>#REF!</f>
        <v>#REF!</v>
      </c>
      <c r="G118" s="28">
        <f>ROUND('[2]6.08.2011 филиалы'!F120*1.25/0.06,0)*0.06</f>
        <v>19.14</v>
      </c>
    </row>
    <row r="119" spans="1:7" s="216" customFormat="1" ht="12" customHeight="1">
      <c r="A119" s="284"/>
      <c r="B119" s="265" t="s">
        <v>315</v>
      </c>
      <c r="C119" s="265"/>
      <c r="D119" s="265"/>
      <c r="E119" s="265"/>
      <c r="F119" s="265"/>
      <c r="G119" s="265"/>
    </row>
    <row r="120" spans="1:7" s="216" customFormat="1" ht="12" customHeight="1">
      <c r="A120" s="284">
        <v>1</v>
      </c>
      <c r="B120" s="237" t="s">
        <v>290</v>
      </c>
      <c r="C120" s="236">
        <v>12</v>
      </c>
      <c r="D120" s="220">
        <v>0.5</v>
      </c>
      <c r="E120" s="220">
        <v>40</v>
      </c>
      <c r="F120" s="221" t="e">
        <f>#REF!</f>
        <v>#REF!</v>
      </c>
      <c r="G120" s="28">
        <f>ROUND('[2]6.08.2011 филиалы'!F122*1.25/0.06,0)*0.06</f>
        <v>34.74</v>
      </c>
    </row>
    <row r="121" spans="1:7" s="216" customFormat="1" ht="12" customHeight="1">
      <c r="A121" s="284">
        <v>2</v>
      </c>
      <c r="B121" s="237" t="s">
        <v>291</v>
      </c>
      <c r="C121" s="236"/>
      <c r="D121" s="220">
        <v>0.7</v>
      </c>
      <c r="E121" s="220">
        <v>40</v>
      </c>
      <c r="F121" s="221" t="e">
        <f>#REF!</f>
        <v>#REF!</v>
      </c>
      <c r="G121" s="28">
        <f>ROUND('[2]6.08.2011 филиалы'!F123*1.25/0.06,0)*0.06</f>
        <v>52.86</v>
      </c>
    </row>
    <row r="122" spans="1:7" s="216" customFormat="1" ht="12" customHeight="1">
      <c r="A122" s="284">
        <v>3</v>
      </c>
      <c r="B122" s="237" t="s">
        <v>292</v>
      </c>
      <c r="C122" s="236">
        <v>12</v>
      </c>
      <c r="D122" s="220">
        <v>0.7</v>
      </c>
      <c r="E122" s="220">
        <v>40</v>
      </c>
      <c r="F122" s="221" t="e">
        <f>#REF!</f>
        <v>#REF!</v>
      </c>
      <c r="G122" s="28">
        <f>ROUND('[2]6.08.2011 филиалы'!F124*1.25/0.06,0)*0.06</f>
        <v>46.86</v>
      </c>
    </row>
    <row r="123" spans="1:7" s="216" customFormat="1" ht="12" customHeight="1">
      <c r="A123" s="284">
        <v>4</v>
      </c>
      <c r="B123" s="237" t="s">
        <v>293</v>
      </c>
      <c r="C123" s="236">
        <v>12</v>
      </c>
      <c r="D123" s="220">
        <v>0.5</v>
      </c>
      <c r="E123" s="220">
        <v>40</v>
      </c>
      <c r="F123" s="221" t="e">
        <f>#REF!</f>
        <v>#REF!</v>
      </c>
      <c r="G123" s="28">
        <f>ROUND('[2]6.08.2011 филиалы'!F125*1.25/0.06,0)*0.06</f>
        <v>34.74</v>
      </c>
    </row>
    <row r="124" spans="1:7" s="216" customFormat="1" ht="12" customHeight="1">
      <c r="A124" s="284">
        <v>5</v>
      </c>
      <c r="B124" s="237" t="s">
        <v>294</v>
      </c>
      <c r="C124" s="236">
        <v>12</v>
      </c>
      <c r="D124" s="220">
        <v>0.7</v>
      </c>
      <c r="E124" s="220">
        <v>40</v>
      </c>
      <c r="F124" s="221" t="e">
        <f>#REF!</f>
        <v>#REF!</v>
      </c>
      <c r="G124" s="28">
        <f>ROUND('[2]6.08.2011 филиалы'!F126*1.25/0.06,0)*0.06</f>
        <v>46.86</v>
      </c>
    </row>
    <row r="125" spans="1:7" s="216" customFormat="1" ht="12" customHeight="1">
      <c r="A125" s="284">
        <v>6</v>
      </c>
      <c r="B125" s="237" t="s">
        <v>295</v>
      </c>
      <c r="C125" s="236">
        <v>12</v>
      </c>
      <c r="D125" s="220">
        <v>0.5</v>
      </c>
      <c r="E125" s="220">
        <v>40</v>
      </c>
      <c r="F125" s="221" t="e">
        <f>#REF!</f>
        <v>#REF!</v>
      </c>
      <c r="G125" s="28">
        <f>ROUND('[2]6.08.2011 филиалы'!F127*1.25/0.06,0)*0.06</f>
        <v>34.74</v>
      </c>
    </row>
    <row r="126" spans="1:7" s="216" customFormat="1" ht="12" customHeight="1">
      <c r="A126" s="284">
        <v>7</v>
      </c>
      <c r="B126" s="237" t="s">
        <v>296</v>
      </c>
      <c r="C126" s="236"/>
      <c r="D126" s="220">
        <v>0.7</v>
      </c>
      <c r="E126" s="220">
        <v>40</v>
      </c>
      <c r="F126" s="221" t="e">
        <f>#REF!</f>
        <v>#REF!</v>
      </c>
      <c r="G126" s="28">
        <f>ROUND('[2]6.08.2011 филиалы'!F128*1.25/0.06,0)*0.06</f>
        <v>52.86</v>
      </c>
    </row>
    <row r="127" spans="1:7" s="216" customFormat="1" ht="12" customHeight="1">
      <c r="A127" s="284">
        <v>8</v>
      </c>
      <c r="B127" s="237" t="s">
        <v>297</v>
      </c>
      <c r="C127" s="236">
        <v>12</v>
      </c>
      <c r="D127" s="220">
        <v>0.7</v>
      </c>
      <c r="E127" s="220">
        <v>40</v>
      </c>
      <c r="F127" s="221" t="e">
        <f>#REF!</f>
        <v>#REF!</v>
      </c>
      <c r="G127" s="28">
        <f>ROUND('[2]6.08.2011 филиалы'!F129*1.25/0.06,0)*0.06</f>
        <v>46.86</v>
      </c>
    </row>
    <row r="128" spans="1:7" s="216" customFormat="1" ht="12" customHeight="1">
      <c r="A128" s="284">
        <v>9</v>
      </c>
      <c r="B128" s="237" t="s">
        <v>298</v>
      </c>
      <c r="C128" s="236">
        <v>30</v>
      </c>
      <c r="D128" s="220">
        <v>0.25</v>
      </c>
      <c r="E128" s="220">
        <v>40</v>
      </c>
      <c r="F128" s="221" t="e">
        <f>#REF!</f>
        <v>#REF!</v>
      </c>
      <c r="G128" s="28">
        <f>ROUND('[2]6.08.2011 филиалы'!F130*1.25/0.06,0)*0.06</f>
        <v>13.02</v>
      </c>
    </row>
    <row r="129" spans="1:7" s="216" customFormat="1" ht="12" customHeight="1">
      <c r="A129" s="284">
        <v>10</v>
      </c>
      <c r="B129" s="237" t="s">
        <v>299</v>
      </c>
      <c r="C129" s="236">
        <v>20</v>
      </c>
      <c r="D129" s="220">
        <v>0.5</v>
      </c>
      <c r="E129" s="220">
        <v>40</v>
      </c>
      <c r="F129" s="221" t="e">
        <f>#REF!</f>
        <v>#REF!</v>
      </c>
      <c r="G129" s="28">
        <f>ROUND('[2]6.08.2011 филиалы'!F131*1.25/0.06,0)*0.06</f>
        <v>24.24</v>
      </c>
    </row>
    <row r="130" spans="1:7" s="216" customFormat="1" ht="12" customHeight="1">
      <c r="A130" s="284">
        <v>11</v>
      </c>
      <c r="B130" s="237" t="s">
        <v>300</v>
      </c>
      <c r="C130" s="236">
        <v>12</v>
      </c>
      <c r="D130" s="220">
        <v>0.7</v>
      </c>
      <c r="E130" s="220">
        <v>40</v>
      </c>
      <c r="F130" s="221" t="e">
        <f>#REF!</f>
        <v>#REF!</v>
      </c>
      <c r="G130" s="28">
        <f>ROUND('[2]6.08.2011 филиалы'!F132*1.25/0.06,0)*0.06</f>
        <v>32.1</v>
      </c>
    </row>
    <row r="131" spans="1:7" s="216" customFormat="1" ht="12" customHeight="1">
      <c r="A131" s="284">
        <v>12</v>
      </c>
      <c r="B131" s="237" t="s">
        <v>301</v>
      </c>
      <c r="C131" s="236">
        <v>30</v>
      </c>
      <c r="D131" s="220">
        <v>0.25</v>
      </c>
      <c r="E131" s="220">
        <v>40</v>
      </c>
      <c r="F131" s="221" t="e">
        <f>#REF!</f>
        <v>#REF!</v>
      </c>
      <c r="G131" s="28">
        <f>ROUND('[2]6.08.2011 филиалы'!F133*1.25/0.06,0)*0.06</f>
        <v>13.02</v>
      </c>
    </row>
    <row r="132" spans="1:7" s="216" customFormat="1" ht="12" customHeight="1">
      <c r="A132" s="284">
        <v>13</v>
      </c>
      <c r="B132" s="237" t="s">
        <v>302</v>
      </c>
      <c r="C132" s="236">
        <v>20</v>
      </c>
      <c r="D132" s="220">
        <v>0.5</v>
      </c>
      <c r="E132" s="220">
        <v>40</v>
      </c>
      <c r="F132" s="221" t="e">
        <f>#REF!</f>
        <v>#REF!</v>
      </c>
      <c r="G132" s="28">
        <f>ROUND('[2]6.08.2011 филиалы'!F134*1.25/0.06,0)*0.06</f>
        <v>24.24</v>
      </c>
    </row>
    <row r="133" spans="1:7" s="216" customFormat="1" ht="12" customHeight="1">
      <c r="A133" s="284">
        <v>14</v>
      </c>
      <c r="B133" s="237" t="s">
        <v>303</v>
      </c>
      <c r="C133" s="236">
        <v>12</v>
      </c>
      <c r="D133" s="220">
        <v>0.7</v>
      </c>
      <c r="E133" s="220">
        <v>40</v>
      </c>
      <c r="F133" s="221" t="e">
        <f>#REF!</f>
        <v>#REF!</v>
      </c>
      <c r="G133" s="28">
        <f>ROUND('[2]6.08.2011 филиалы'!F135*1.25/0.06,0)*0.06</f>
        <v>32.1</v>
      </c>
    </row>
    <row r="134" spans="1:7" s="216" customFormat="1" ht="12" customHeight="1">
      <c r="A134" s="284">
        <v>15</v>
      </c>
      <c r="B134" s="237" t="s">
        <v>304</v>
      </c>
      <c r="C134" s="236">
        <v>30</v>
      </c>
      <c r="D134" s="220">
        <v>0.25</v>
      </c>
      <c r="E134" s="220">
        <v>40</v>
      </c>
      <c r="F134" s="221" t="e">
        <f>#REF!</f>
        <v>#REF!</v>
      </c>
      <c r="G134" s="28">
        <f>ROUND('[2]6.08.2011 филиалы'!F136*1.25/0.06,0)*0.06</f>
        <v>13.02</v>
      </c>
    </row>
    <row r="135" spans="1:7" s="216" customFormat="1" ht="12" customHeight="1">
      <c r="A135" s="284">
        <v>16</v>
      </c>
      <c r="B135" s="237" t="s">
        <v>305</v>
      </c>
      <c r="C135" s="236">
        <v>20</v>
      </c>
      <c r="D135" s="220">
        <v>0.5</v>
      </c>
      <c r="E135" s="220">
        <v>40</v>
      </c>
      <c r="F135" s="221" t="e">
        <f>#REF!</f>
        <v>#REF!</v>
      </c>
      <c r="G135" s="28">
        <f>ROUND('[2]6.08.2011 филиалы'!F137*1.25/0.06,0)*0.06</f>
        <v>24.24</v>
      </c>
    </row>
    <row r="136" spans="1:7" s="216" customFormat="1" ht="12" customHeight="1">
      <c r="A136" s="284">
        <v>17</v>
      </c>
      <c r="B136" s="237" t="s">
        <v>306</v>
      </c>
      <c r="C136" s="236">
        <v>12</v>
      </c>
      <c r="D136" s="220">
        <v>0.7</v>
      </c>
      <c r="E136" s="220">
        <v>40</v>
      </c>
      <c r="F136" s="221" t="e">
        <f>#REF!</f>
        <v>#REF!</v>
      </c>
      <c r="G136" s="28">
        <f>ROUND('[2]6.08.2011 филиалы'!F138*1.25/0.06,0)*0.06</f>
        <v>32.1</v>
      </c>
    </row>
    <row r="137" spans="1:7" s="216" customFormat="1" ht="12" customHeight="1">
      <c r="A137" s="284">
        <v>18</v>
      </c>
      <c r="B137" s="237" t="s">
        <v>307</v>
      </c>
      <c r="C137" s="236">
        <v>12</v>
      </c>
      <c r="D137" s="220">
        <v>0.7</v>
      </c>
      <c r="E137" s="220">
        <v>40</v>
      </c>
      <c r="F137" s="221" t="e">
        <f>#REF!</f>
        <v>#REF!</v>
      </c>
      <c r="G137" s="28">
        <f>ROUND('[2]6.08.2011 филиалы'!F139*1.25/0.06,0)*0.06</f>
        <v>46.86</v>
      </c>
    </row>
    <row r="138" spans="1:7" s="216" customFormat="1" ht="12" customHeight="1">
      <c r="A138" s="284">
        <v>19</v>
      </c>
      <c r="B138" s="237" t="s">
        <v>308</v>
      </c>
      <c r="C138" s="236"/>
      <c r="D138" s="220">
        <v>0.7</v>
      </c>
      <c r="E138" s="220">
        <v>40</v>
      </c>
      <c r="F138" s="221" t="e">
        <f>#REF!</f>
        <v>#REF!</v>
      </c>
      <c r="G138" s="28">
        <f>ROUND('[2]6.08.2011 филиалы'!F140*1.25/0.06,0)*0.06</f>
        <v>52.86</v>
      </c>
    </row>
    <row r="139" spans="1:7" s="216" customFormat="1" ht="12" customHeight="1">
      <c r="A139" s="284">
        <v>20</v>
      </c>
      <c r="B139" s="237" t="s">
        <v>309</v>
      </c>
      <c r="C139" s="236">
        <v>12</v>
      </c>
      <c r="D139" s="220">
        <v>0.5</v>
      </c>
      <c r="E139" s="220">
        <v>40</v>
      </c>
      <c r="F139" s="221" t="e">
        <f>#REF!</f>
        <v>#REF!</v>
      </c>
      <c r="G139" s="28">
        <f>ROUND('[2]6.08.2011 филиалы'!F141*1.25/0.06,0)*0.06</f>
        <v>34.74</v>
      </c>
    </row>
    <row r="140" spans="1:7" s="216" customFormat="1" ht="12" customHeight="1">
      <c r="A140" s="284">
        <v>21</v>
      </c>
      <c r="B140" s="237" t="s">
        <v>310</v>
      </c>
      <c r="C140" s="236">
        <v>30</v>
      </c>
      <c r="D140" s="220">
        <v>0.25</v>
      </c>
      <c r="E140" s="220">
        <v>40</v>
      </c>
      <c r="F140" s="221" t="e">
        <f>#REF!</f>
        <v>#REF!</v>
      </c>
      <c r="G140" s="28">
        <f>ROUND('[2]6.08.2011 филиалы'!F142*1.25/0.06,0)*0.06</f>
        <v>13.02</v>
      </c>
    </row>
    <row r="141" spans="1:7" s="216" customFormat="1" ht="12" customHeight="1">
      <c r="A141" s="284">
        <v>22</v>
      </c>
      <c r="B141" s="237" t="s">
        <v>311</v>
      </c>
      <c r="C141" s="236">
        <v>20</v>
      </c>
      <c r="D141" s="220">
        <v>0.5</v>
      </c>
      <c r="E141" s="220">
        <v>40</v>
      </c>
      <c r="F141" s="221" t="e">
        <f>#REF!</f>
        <v>#REF!</v>
      </c>
      <c r="G141" s="28">
        <f>ROUND('[2]6.08.2011 филиалы'!F143*1.25/0.06,0)*0.06</f>
        <v>24.24</v>
      </c>
    </row>
    <row r="142" spans="1:7" s="216" customFormat="1" ht="12" customHeight="1">
      <c r="A142" s="284">
        <v>23</v>
      </c>
      <c r="B142" s="237" t="s">
        <v>312</v>
      </c>
      <c r="C142" s="236">
        <v>12</v>
      </c>
      <c r="D142" s="220">
        <v>0.7</v>
      </c>
      <c r="E142" s="220">
        <v>40</v>
      </c>
      <c r="F142" s="221" t="e">
        <f>#REF!</f>
        <v>#REF!</v>
      </c>
      <c r="G142" s="28">
        <f>ROUND('[2]6.08.2011 филиалы'!F144*1.25/0.06,0)*0.06</f>
        <v>32.1</v>
      </c>
    </row>
    <row r="143" spans="1:7" s="216" customFormat="1" ht="12" customHeight="1">
      <c r="A143" s="284">
        <v>24</v>
      </c>
      <c r="B143" s="237" t="s">
        <v>313</v>
      </c>
      <c r="C143" s="236"/>
      <c r="D143" s="220">
        <v>0.7</v>
      </c>
      <c r="E143" s="220">
        <v>40</v>
      </c>
      <c r="F143" s="221" t="e">
        <f>#REF!</f>
        <v>#REF!</v>
      </c>
      <c r="G143" s="28">
        <f>ROUND('[2]6.08.2011 филиалы'!F145*1.25/0.06,0)*0.06</f>
        <v>82.38</v>
      </c>
    </row>
    <row r="144" spans="1:7" s="216" customFormat="1" ht="12" customHeight="1">
      <c r="A144" s="284">
        <v>25</v>
      </c>
      <c r="B144" s="237" t="s">
        <v>314</v>
      </c>
      <c r="C144" s="236">
        <v>10</v>
      </c>
      <c r="D144" s="220">
        <v>0.7</v>
      </c>
      <c r="E144" s="220">
        <v>40</v>
      </c>
      <c r="F144" s="221" t="e">
        <f>#REF!</f>
        <v>#REF!</v>
      </c>
      <c r="G144" s="28">
        <f>ROUND('[2]6.08.2011 филиалы'!F146*1.25/0.06,0)*0.06</f>
        <v>69.42</v>
      </c>
    </row>
    <row r="145" spans="1:7" s="216" customFormat="1" ht="15.75" customHeight="1">
      <c r="A145" s="285"/>
      <c r="B145" s="274" t="s">
        <v>14</v>
      </c>
      <c r="C145" s="268"/>
      <c r="D145" s="268"/>
      <c r="E145" s="268"/>
      <c r="F145" s="268"/>
      <c r="G145" s="268"/>
    </row>
    <row r="146" spans="1:7" s="216" customFormat="1" ht="17.25" customHeight="1">
      <c r="A146" s="285">
        <v>1</v>
      </c>
      <c r="B146" s="240" t="s">
        <v>236</v>
      </c>
      <c r="C146" s="243">
        <v>20</v>
      </c>
      <c r="D146" s="244">
        <v>0.2</v>
      </c>
      <c r="E146" s="220">
        <v>40</v>
      </c>
      <c r="F146" s="221" t="e">
        <f>#REF!</f>
        <v>#REF!</v>
      </c>
      <c r="G146" s="28">
        <f>ROUND('[2]6.08.2011 филиалы'!F148*1.25/0.06,0)*0.06</f>
        <v>11.16</v>
      </c>
    </row>
    <row r="147" spans="1:7" s="229" customFormat="1" ht="16.5" customHeight="1">
      <c r="A147" s="285">
        <v>2</v>
      </c>
      <c r="B147" s="240" t="s">
        <v>237</v>
      </c>
      <c r="C147" s="243">
        <v>20</v>
      </c>
      <c r="D147" s="244">
        <v>0.2</v>
      </c>
      <c r="E147" s="220">
        <v>40</v>
      </c>
      <c r="F147" s="221" t="e">
        <f>#REF!</f>
        <v>#REF!</v>
      </c>
      <c r="G147" s="28">
        <f>ROUND('[2]6.08.2011 филиалы'!F149*1.25/0.06,0)*0.06</f>
        <v>11.16</v>
      </c>
    </row>
    <row r="148" spans="1:7" s="245" customFormat="1" ht="15.75" customHeight="1">
      <c r="A148" s="285">
        <v>3</v>
      </c>
      <c r="B148" s="240" t="s">
        <v>238</v>
      </c>
      <c r="C148" s="243">
        <v>20</v>
      </c>
      <c r="D148" s="244">
        <v>0.2</v>
      </c>
      <c r="E148" s="220">
        <v>40</v>
      </c>
      <c r="F148" s="221" t="e">
        <f>#REF!</f>
        <v>#REF!</v>
      </c>
      <c r="G148" s="28">
        <f>ROUND('[2]6.08.2011 филиалы'!F150*1.25/0.06,0)*0.06</f>
        <v>11.16</v>
      </c>
    </row>
    <row r="149" spans="1:7" s="245" customFormat="1" ht="15" customHeight="1">
      <c r="A149" s="285">
        <v>4</v>
      </c>
      <c r="B149" s="240" t="s">
        <v>239</v>
      </c>
      <c r="C149" s="243">
        <v>20</v>
      </c>
      <c r="D149" s="244">
        <v>0.2</v>
      </c>
      <c r="E149" s="220">
        <v>40</v>
      </c>
      <c r="F149" s="221" t="e">
        <f>#REF!</f>
        <v>#REF!</v>
      </c>
      <c r="G149" s="28">
        <f>ROUND('[2]6.08.2011 филиалы'!F151*1.25/0.06,0)*0.06</f>
        <v>11.16</v>
      </c>
    </row>
    <row r="150" spans="1:7" s="245" customFormat="1" ht="15.75" customHeight="1">
      <c r="A150" s="285">
        <v>5</v>
      </c>
      <c r="B150" s="241" t="s">
        <v>280</v>
      </c>
      <c r="C150" s="243">
        <v>20</v>
      </c>
      <c r="D150" s="244">
        <v>0.2</v>
      </c>
      <c r="E150" s="220">
        <v>40</v>
      </c>
      <c r="F150" s="221" t="e">
        <f>#REF!</f>
        <v>#REF!</v>
      </c>
      <c r="G150" s="28">
        <f>ROUND('[2]6.08.2011 филиалы'!F152*1.25/0.06,0)*0.06</f>
        <v>11.16</v>
      </c>
    </row>
    <row r="151" spans="1:7" ht="15.75" customHeight="1">
      <c r="A151" s="285">
        <v>6</v>
      </c>
      <c r="B151" s="240" t="s">
        <v>240</v>
      </c>
      <c r="C151" s="236">
        <v>20</v>
      </c>
      <c r="D151" s="220">
        <v>0.5</v>
      </c>
      <c r="E151" s="220">
        <v>40</v>
      </c>
      <c r="F151" s="221" t="e">
        <f>#REF!</f>
        <v>#REF!</v>
      </c>
      <c r="G151" s="28">
        <v>21.66</v>
      </c>
    </row>
    <row r="152" spans="1:7" ht="12.75" customHeight="1">
      <c r="A152" s="285">
        <v>7</v>
      </c>
      <c r="B152" s="240" t="s">
        <v>206</v>
      </c>
      <c r="C152" s="236">
        <v>20</v>
      </c>
      <c r="D152" s="220">
        <v>0.5</v>
      </c>
      <c r="E152" s="220">
        <v>40</v>
      </c>
      <c r="F152" s="221" t="e">
        <f>#REF!</f>
        <v>#REF!</v>
      </c>
      <c r="G152" s="28">
        <v>21.96</v>
      </c>
    </row>
    <row r="153" spans="1:7" ht="14.25" customHeight="1">
      <c r="A153" s="285">
        <v>8</v>
      </c>
      <c r="B153" s="240" t="s">
        <v>241</v>
      </c>
      <c r="C153" s="236">
        <v>20</v>
      </c>
      <c r="D153" s="220">
        <v>0.5</v>
      </c>
      <c r="E153" s="220">
        <v>40</v>
      </c>
      <c r="F153" s="221" t="e">
        <f>#REF!</f>
        <v>#REF!</v>
      </c>
      <c r="G153" s="28">
        <v>21.66</v>
      </c>
    </row>
    <row r="154" spans="1:7" ht="12.75" customHeight="1">
      <c r="A154" s="285">
        <v>9</v>
      </c>
      <c r="B154" s="240" t="s">
        <v>242</v>
      </c>
      <c r="C154" s="236">
        <v>20</v>
      </c>
      <c r="D154" s="220">
        <v>0.5</v>
      </c>
      <c r="E154" s="220">
        <v>40</v>
      </c>
      <c r="F154" s="221" t="e">
        <f>#REF!</f>
        <v>#REF!</v>
      </c>
      <c r="G154" s="28">
        <v>22.619999999999997</v>
      </c>
    </row>
    <row r="155" spans="1:7" ht="12.75" customHeight="1">
      <c r="A155" s="285">
        <v>10</v>
      </c>
      <c r="B155" s="240" t="s">
        <v>243</v>
      </c>
      <c r="C155" s="236">
        <v>20</v>
      </c>
      <c r="D155" s="220">
        <v>0.5</v>
      </c>
      <c r="E155" s="220">
        <v>40</v>
      </c>
      <c r="F155" s="221" t="e">
        <f>#REF!</f>
        <v>#REF!</v>
      </c>
      <c r="G155" s="28">
        <v>21.66</v>
      </c>
    </row>
    <row r="156" spans="1:7" ht="12.75" customHeight="1">
      <c r="A156" s="285">
        <v>11</v>
      </c>
      <c r="B156" s="240" t="s">
        <v>244</v>
      </c>
      <c r="C156" s="236">
        <v>20</v>
      </c>
      <c r="D156" s="220">
        <v>0.5</v>
      </c>
      <c r="E156" s="220">
        <v>40</v>
      </c>
      <c r="F156" s="221" t="e">
        <f>#REF!</f>
        <v>#REF!</v>
      </c>
      <c r="G156" s="28">
        <v>21.66</v>
      </c>
    </row>
    <row r="157" spans="1:7" ht="13.5" customHeight="1">
      <c r="A157" s="285">
        <v>12</v>
      </c>
      <c r="B157" s="240" t="s">
        <v>245</v>
      </c>
      <c r="C157" s="236">
        <v>20</v>
      </c>
      <c r="D157" s="220">
        <v>0.5</v>
      </c>
      <c r="E157" s="220">
        <v>40</v>
      </c>
      <c r="F157" s="221" t="e">
        <f>#REF!</f>
        <v>#REF!</v>
      </c>
      <c r="G157" s="28">
        <v>21.66</v>
      </c>
    </row>
    <row r="158" spans="1:7" ht="18.75" customHeight="1">
      <c r="A158" s="285">
        <v>13</v>
      </c>
      <c r="B158" s="240" t="s">
        <v>246</v>
      </c>
      <c r="C158" s="236">
        <v>20</v>
      </c>
      <c r="D158" s="220">
        <v>0.5</v>
      </c>
      <c r="E158" s="220">
        <v>40</v>
      </c>
      <c r="F158" s="221" t="e">
        <f>#REF!</f>
        <v>#REF!</v>
      </c>
      <c r="G158" s="28">
        <v>21.66</v>
      </c>
    </row>
    <row r="159" spans="1:7" ht="12.75" customHeight="1">
      <c r="A159" s="285">
        <v>14</v>
      </c>
      <c r="B159" s="240" t="s">
        <v>247</v>
      </c>
      <c r="C159" s="236">
        <v>20</v>
      </c>
      <c r="D159" s="220">
        <v>0.5</v>
      </c>
      <c r="E159" s="220">
        <v>40</v>
      </c>
      <c r="F159" s="221" t="e">
        <f>#REF!</f>
        <v>#REF!</v>
      </c>
      <c r="G159" s="28">
        <v>21.66</v>
      </c>
    </row>
    <row r="160" spans="1:7" ht="14.25" customHeight="1">
      <c r="A160" s="285">
        <v>15</v>
      </c>
      <c r="B160" s="240" t="s">
        <v>289</v>
      </c>
      <c r="C160" s="236">
        <v>20</v>
      </c>
      <c r="D160" s="220">
        <v>0.5</v>
      </c>
      <c r="E160" s="220">
        <v>40</v>
      </c>
      <c r="F160" s="221" t="e">
        <f>#REF!</f>
        <v>#REF!</v>
      </c>
      <c r="G160" s="28">
        <v>21.66</v>
      </c>
    </row>
    <row r="161" spans="1:7" ht="12.75">
      <c r="A161" s="285">
        <v>16</v>
      </c>
      <c r="B161" s="240" t="s">
        <v>248</v>
      </c>
      <c r="C161" s="236">
        <v>20</v>
      </c>
      <c r="D161" s="220">
        <v>0.5</v>
      </c>
      <c r="E161" s="220">
        <v>40</v>
      </c>
      <c r="F161" s="221" t="e">
        <f>#REF!</f>
        <v>#REF!</v>
      </c>
      <c r="G161" s="28">
        <v>21.66</v>
      </c>
    </row>
    <row r="162" spans="1:7" ht="12.75">
      <c r="A162" s="285">
        <v>17</v>
      </c>
      <c r="B162" s="240" t="s">
        <v>249</v>
      </c>
      <c r="C162" s="236">
        <v>12</v>
      </c>
      <c r="D162" s="220">
        <v>0.7</v>
      </c>
      <c r="E162" s="220">
        <v>40</v>
      </c>
      <c r="F162" s="221" t="e">
        <f>#REF!</f>
        <v>#REF!</v>
      </c>
      <c r="G162" s="28">
        <v>30.299999999999997</v>
      </c>
    </row>
    <row r="163" spans="1:7" ht="12.75">
      <c r="A163" s="285">
        <v>18</v>
      </c>
      <c r="B163" s="240" t="s">
        <v>250</v>
      </c>
      <c r="C163" s="236">
        <v>12</v>
      </c>
      <c r="D163" s="220">
        <v>0.7</v>
      </c>
      <c r="E163" s="220">
        <v>40</v>
      </c>
      <c r="F163" s="221" t="e">
        <f>#REF!</f>
        <v>#REF!</v>
      </c>
      <c r="G163" s="28">
        <v>30.299999999999997</v>
      </c>
    </row>
    <row r="164" spans="1:7" ht="12.75">
      <c r="A164" s="285">
        <v>19</v>
      </c>
      <c r="B164" s="240" t="s">
        <v>251</v>
      </c>
      <c r="C164" s="236">
        <v>12</v>
      </c>
      <c r="D164" s="220">
        <v>0.7</v>
      </c>
      <c r="E164" s="220">
        <v>40</v>
      </c>
      <c r="F164" s="221" t="e">
        <f>#REF!</f>
        <v>#REF!</v>
      </c>
      <c r="G164" s="28">
        <v>30.299999999999997</v>
      </c>
    </row>
    <row r="165" spans="1:7" ht="16.5" customHeight="1">
      <c r="A165" s="285">
        <v>20</v>
      </c>
      <c r="B165" s="240" t="s">
        <v>252</v>
      </c>
      <c r="C165" s="236">
        <v>12</v>
      </c>
      <c r="D165" s="220">
        <v>0.7</v>
      </c>
      <c r="E165" s="220">
        <v>40</v>
      </c>
      <c r="F165" s="221" t="e">
        <f>#REF!</f>
        <v>#REF!</v>
      </c>
      <c r="G165" s="28">
        <v>30.299999999999997</v>
      </c>
    </row>
    <row r="166" spans="1:7" ht="12.75">
      <c r="A166" s="285">
        <v>21</v>
      </c>
      <c r="B166" s="240" t="s">
        <v>253</v>
      </c>
      <c r="C166" s="236">
        <v>12</v>
      </c>
      <c r="D166" s="220">
        <v>0.7</v>
      </c>
      <c r="E166" s="220">
        <v>40</v>
      </c>
      <c r="F166" s="221" t="e">
        <f>#REF!</f>
        <v>#REF!</v>
      </c>
      <c r="G166" s="28">
        <v>30.299999999999997</v>
      </c>
    </row>
    <row r="167" spans="1:7" ht="12.75">
      <c r="A167" s="285">
        <v>22</v>
      </c>
      <c r="B167" s="241" t="s">
        <v>288</v>
      </c>
      <c r="C167" s="236">
        <v>12</v>
      </c>
      <c r="D167" s="220">
        <v>0.7</v>
      </c>
      <c r="E167" s="220">
        <v>40</v>
      </c>
      <c r="F167" s="221" t="e">
        <f>#REF!</f>
        <v>#REF!</v>
      </c>
      <c r="G167" s="28">
        <v>30.299999999999997</v>
      </c>
    </row>
    <row r="168" spans="1:7" ht="18" customHeight="1">
      <c r="A168" s="285">
        <v>23</v>
      </c>
      <c r="B168" s="240" t="s">
        <v>254</v>
      </c>
      <c r="C168" s="236">
        <v>12</v>
      </c>
      <c r="D168" s="220">
        <v>0.7</v>
      </c>
      <c r="E168" s="220">
        <v>40</v>
      </c>
      <c r="F168" s="221" t="e">
        <f>#REF!</f>
        <v>#REF!</v>
      </c>
      <c r="G168" s="28">
        <v>30.299999999999997</v>
      </c>
    </row>
    <row r="169" spans="1:7" ht="13.5" customHeight="1">
      <c r="A169" s="285">
        <v>24</v>
      </c>
      <c r="B169" s="240" t="s">
        <v>255</v>
      </c>
      <c r="C169" s="243">
        <v>12</v>
      </c>
      <c r="D169" s="220">
        <v>0.7</v>
      </c>
      <c r="E169" s="220">
        <v>40</v>
      </c>
      <c r="F169" s="221" t="e">
        <f>#REF!</f>
        <v>#REF!</v>
      </c>
      <c r="G169" s="28">
        <v>30.299999999999997</v>
      </c>
    </row>
    <row r="170" spans="1:7" ht="13.5" customHeight="1">
      <c r="A170" s="286"/>
      <c r="B170" s="274" t="s">
        <v>147</v>
      </c>
      <c r="C170" s="268"/>
      <c r="D170" s="268"/>
      <c r="E170" s="268"/>
      <c r="F170" s="268"/>
      <c r="G170" s="268"/>
    </row>
    <row r="171" spans="1:7" ht="12.75">
      <c r="A171" s="287">
        <v>1</v>
      </c>
      <c r="B171" s="239" t="s">
        <v>256</v>
      </c>
      <c r="C171" s="246">
        <v>15</v>
      </c>
      <c r="D171" s="247">
        <v>1</v>
      </c>
      <c r="E171" s="220" t="s">
        <v>6</v>
      </c>
      <c r="F171" s="221" t="e">
        <f>#REF!</f>
        <v>#REF!</v>
      </c>
      <c r="G171" s="28">
        <f>ROUND('[2]6.08.2011 филиалы'!F173*1.25/0.06,0)*0.06</f>
        <v>10.5</v>
      </c>
    </row>
    <row r="172" spans="1:7" ht="12.75">
      <c r="A172" s="287">
        <v>2</v>
      </c>
      <c r="B172" s="239" t="s">
        <v>257</v>
      </c>
      <c r="C172" s="246">
        <v>15</v>
      </c>
      <c r="D172" s="247">
        <v>1</v>
      </c>
      <c r="E172" s="220" t="s">
        <v>6</v>
      </c>
      <c r="F172" s="221" t="e">
        <f>#REF!</f>
        <v>#REF!</v>
      </c>
      <c r="G172" s="28">
        <f>ROUND('[2]6.08.2011 филиалы'!F174*1.25/0.06,0)*0.06</f>
        <v>10.5</v>
      </c>
    </row>
    <row r="173" spans="1:7" ht="12.75">
      <c r="A173" s="287">
        <v>3</v>
      </c>
      <c r="B173" s="239" t="s">
        <v>258</v>
      </c>
      <c r="C173" s="246">
        <v>15</v>
      </c>
      <c r="D173" s="247">
        <v>1</v>
      </c>
      <c r="E173" s="220" t="s">
        <v>6</v>
      </c>
      <c r="F173" s="221" t="e">
        <f>#REF!</f>
        <v>#REF!</v>
      </c>
      <c r="G173" s="28">
        <f>ROUND('[2]6.08.2011 филиалы'!F175*1.25/0.06,0)*0.06</f>
        <v>10.5</v>
      </c>
    </row>
    <row r="174" spans="1:7" ht="12.75">
      <c r="A174" s="287">
        <v>4</v>
      </c>
      <c r="B174" s="239" t="s">
        <v>259</v>
      </c>
      <c r="C174" s="246">
        <v>15</v>
      </c>
      <c r="D174" s="247">
        <v>1</v>
      </c>
      <c r="E174" s="220" t="s">
        <v>6</v>
      </c>
      <c r="F174" s="221" t="e">
        <f>#REF!</f>
        <v>#REF!</v>
      </c>
      <c r="G174" s="28">
        <f>ROUND('[2]6.08.2011 филиалы'!F176*1.25/0.06,0)*0.06</f>
        <v>10.5</v>
      </c>
    </row>
    <row r="175" spans="1:7" ht="13.5" thickBot="1">
      <c r="A175" s="288">
        <v>5</v>
      </c>
      <c r="B175" s="248" t="s">
        <v>260</v>
      </c>
      <c r="C175" s="249">
        <v>15</v>
      </c>
      <c r="D175" s="250">
        <v>1</v>
      </c>
      <c r="E175" s="251">
        <v>16</v>
      </c>
      <c r="F175" s="252" t="e">
        <f>#REF!</f>
        <v>#REF!</v>
      </c>
      <c r="G175" s="109">
        <f>ROUND('[2]6.08.2011 филиалы'!F177*1.25/0.06,0)*0.06</f>
        <v>14.16</v>
      </c>
    </row>
    <row r="177" spans="2:7" s="213" customFormat="1" ht="14.25">
      <c r="B177" s="257"/>
      <c r="C177" s="258"/>
      <c r="D177" s="258"/>
      <c r="E177" s="258"/>
      <c r="F177" s="258"/>
      <c r="G177" s="258"/>
    </row>
    <row r="178" spans="2:7" s="213" customFormat="1" ht="12.75">
      <c r="B178" s="259"/>
      <c r="C178" s="260"/>
      <c r="D178" s="260"/>
      <c r="E178" s="260"/>
      <c r="F178" s="260"/>
      <c r="G178" s="260"/>
    </row>
    <row r="179" spans="2:7" s="213" customFormat="1" ht="12.75">
      <c r="B179" s="259"/>
      <c r="C179" s="260"/>
      <c r="D179" s="260"/>
      <c r="E179" s="260"/>
      <c r="F179" s="260"/>
      <c r="G179" s="260"/>
    </row>
    <row r="180" spans="2:7" s="213" customFormat="1" ht="12.75">
      <c r="B180" s="259"/>
      <c r="C180" s="260"/>
      <c r="D180" s="260"/>
      <c r="E180" s="260"/>
      <c r="F180" s="260"/>
      <c r="G180" s="260"/>
    </row>
    <row r="181" spans="2:7" s="213" customFormat="1" ht="12.75">
      <c r="B181" s="259"/>
      <c r="C181" s="260"/>
      <c r="D181" s="260"/>
      <c r="E181" s="260"/>
      <c r="F181" s="260"/>
      <c r="G181" s="260"/>
    </row>
    <row r="182" spans="2:7" s="213" customFormat="1" ht="12.75">
      <c r="B182" s="259"/>
      <c r="C182" s="260"/>
      <c r="D182" s="260"/>
      <c r="E182" s="260"/>
      <c r="F182" s="260"/>
      <c r="G182" s="260"/>
    </row>
    <row r="183" spans="2:7" s="213" customFormat="1" ht="12.75">
      <c r="B183" s="259"/>
      <c r="C183" s="260"/>
      <c r="D183" s="260"/>
      <c r="E183" s="260"/>
      <c r="F183" s="260"/>
      <c r="G183" s="260"/>
    </row>
    <row r="184" spans="2:7" s="213" customFormat="1" ht="12.75">
      <c r="B184" s="259"/>
      <c r="C184" s="260"/>
      <c r="D184" s="260"/>
      <c r="E184" s="260"/>
      <c r="F184" s="260"/>
      <c r="G184" s="260"/>
    </row>
    <row r="185" spans="2:7" s="213" customFormat="1" ht="12.75">
      <c r="B185" s="259"/>
      <c r="C185" s="260"/>
      <c r="D185" s="260"/>
      <c r="E185" s="260"/>
      <c r="F185" s="260"/>
      <c r="G185" s="260"/>
    </row>
    <row r="186" spans="2:7" s="213" customFormat="1" ht="12.75">
      <c r="B186" s="259"/>
      <c r="C186" s="260"/>
      <c r="D186" s="260"/>
      <c r="E186" s="260"/>
      <c r="F186" s="260"/>
      <c r="G186" s="260"/>
    </row>
    <row r="187" spans="2:7" s="213" customFormat="1" ht="12.75">
      <c r="B187" s="259"/>
      <c r="C187" s="261"/>
      <c r="D187" s="224"/>
      <c r="E187" s="262"/>
      <c r="F187" s="224"/>
      <c r="G187" s="224"/>
    </row>
    <row r="188" spans="2:7" s="213" customFormat="1" ht="12.75">
      <c r="B188" s="259"/>
      <c r="C188" s="261"/>
      <c r="D188" s="263"/>
      <c r="E188" s="263"/>
      <c r="F188" s="263"/>
      <c r="G188" s="264"/>
    </row>
    <row r="189" spans="2:7" s="213" customFormat="1" ht="12.75">
      <c r="B189" s="259"/>
      <c r="C189" s="261"/>
      <c r="D189" s="263"/>
      <c r="E189" s="263"/>
      <c r="F189" s="263"/>
      <c r="G189" s="264"/>
    </row>
    <row r="190" spans="2:7" s="213" customFormat="1" ht="12.75">
      <c r="B190" s="259"/>
      <c r="C190" s="261"/>
      <c r="D190" s="263"/>
      <c r="E190" s="263"/>
      <c r="F190" s="263"/>
      <c r="G190" s="264"/>
    </row>
    <row r="191" spans="2:7" s="213" customFormat="1" ht="12.75">
      <c r="B191" s="259"/>
      <c r="C191" s="261"/>
      <c r="D191" s="263"/>
      <c r="E191" s="263"/>
      <c r="F191" s="263"/>
      <c r="G191" s="264"/>
    </row>
    <row r="192" spans="2:7" s="213" customFormat="1" ht="12.75">
      <c r="B192" s="259"/>
      <c r="C192" s="261"/>
      <c r="D192" s="263"/>
      <c r="E192" s="263"/>
      <c r="F192" s="263"/>
      <c r="G192" s="264"/>
    </row>
    <row r="193" spans="2:7" s="213" customFormat="1" ht="12.75">
      <c r="B193" s="259"/>
      <c r="C193" s="261"/>
      <c r="D193" s="224"/>
      <c r="E193" s="262"/>
      <c r="F193" s="224"/>
      <c r="G193" s="224"/>
    </row>
    <row r="194" spans="2:7" s="213" customFormat="1" ht="12.75">
      <c r="B194" s="259"/>
      <c r="C194" s="261"/>
      <c r="D194" s="224"/>
      <c r="E194" s="262"/>
      <c r="F194" s="224"/>
      <c r="G194" s="224"/>
    </row>
  </sheetData>
  <sheetProtection/>
  <mergeCells count="22">
    <mergeCell ref="B170:G170"/>
    <mergeCell ref="B45:G45"/>
    <mergeCell ref="B94:G94"/>
    <mergeCell ref="B57:G57"/>
    <mergeCell ref="B49:G49"/>
    <mergeCell ref="B145:G145"/>
    <mergeCell ref="B80:G80"/>
    <mergeCell ref="B119:G119"/>
    <mergeCell ref="B116:G116"/>
    <mergeCell ref="B76:G76"/>
    <mergeCell ref="B60:G60"/>
    <mergeCell ref="B107:G107"/>
    <mergeCell ref="B102:G102"/>
    <mergeCell ref="B90:G90"/>
    <mergeCell ref="A1:G3"/>
    <mergeCell ref="A36:G36"/>
    <mergeCell ref="B31:G31"/>
    <mergeCell ref="B20:G20"/>
    <mergeCell ref="B5:G5"/>
    <mergeCell ref="A4:B4"/>
    <mergeCell ref="B6:G6"/>
    <mergeCell ref="A24:G24"/>
  </mergeCells>
  <printOptions horizontalCentered="1"/>
  <pageMargins left="0.15748031496062992" right="0.1968503937007874" top="0.15748031496062992" bottom="0.15748031496062992" header="0.2362204724409449" footer="8.031496062992126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13"/>
  <sheetViews>
    <sheetView zoomScaleSheetLayoutView="100" zoomScalePageLayoutView="0" workbookViewId="0" topLeftCell="A1">
      <pane xSplit="1" ySplit="6" topLeftCell="B13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L113" sqref="L113"/>
    </sheetView>
  </sheetViews>
  <sheetFormatPr defaultColWidth="9.00390625" defaultRowHeight="12.75"/>
  <cols>
    <col min="1" max="1" width="5.25390625" style="1" customWidth="1"/>
    <col min="2" max="2" width="57.625" style="20" customWidth="1"/>
    <col min="3" max="3" width="7.25390625" style="15" customWidth="1"/>
    <col min="4" max="4" width="8.00390625" style="13" customWidth="1"/>
    <col min="5" max="5" width="8.125" style="14" customWidth="1"/>
    <col min="6" max="6" width="7.875" style="13" customWidth="1"/>
    <col min="7" max="7" width="9.00390625" style="13" customWidth="1"/>
    <col min="8" max="8" width="9.625" style="13" customWidth="1"/>
    <col min="9" max="9" width="10.125" style="13" customWidth="1"/>
    <col min="10" max="10" width="10.375" style="13" customWidth="1"/>
    <col min="11" max="11" width="11.125" style="13" customWidth="1"/>
    <col min="12" max="12" width="11.00390625" style="13" customWidth="1"/>
    <col min="13" max="13" width="8.375" style="13" hidden="1" customWidth="1"/>
    <col min="14" max="14" width="7.875" style="13" hidden="1" customWidth="1"/>
    <col min="15" max="15" width="7.875" style="1" hidden="1" customWidth="1"/>
    <col min="16" max="16" width="8.125" style="1" hidden="1" customWidth="1"/>
    <col min="17" max="19" width="0" style="1" hidden="1" customWidth="1"/>
    <col min="20" max="16384" width="9.125" style="1" customWidth="1"/>
  </cols>
  <sheetData>
    <row r="1" spans="1:19" ht="12">
      <c r="A1" s="161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ht="18.75" customHeight="1">
      <c r="A2" s="158" t="s">
        <v>205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</row>
    <row r="3" spans="1:19" ht="11.25" customHeight="1">
      <c r="A3" s="167" t="s">
        <v>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</row>
    <row r="4" spans="1:19" ht="22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1:19" ht="9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</row>
    <row r="6" spans="1:20" s="96" customFormat="1" ht="41.25" customHeight="1">
      <c r="A6" s="171" t="s">
        <v>0</v>
      </c>
      <c r="B6" s="172"/>
      <c r="C6" s="112" t="s">
        <v>1</v>
      </c>
      <c r="D6" s="113" t="s">
        <v>2</v>
      </c>
      <c r="E6" s="113" t="s">
        <v>3</v>
      </c>
      <c r="F6" s="114" t="s">
        <v>17</v>
      </c>
      <c r="G6" s="114" t="s">
        <v>24</v>
      </c>
      <c r="H6" s="114" t="s">
        <v>25</v>
      </c>
      <c r="I6" s="114" t="s">
        <v>26</v>
      </c>
      <c r="J6" s="114" t="s">
        <v>37</v>
      </c>
      <c r="K6" s="114" t="s">
        <v>155</v>
      </c>
      <c r="L6" s="115" t="s">
        <v>165</v>
      </c>
      <c r="M6" s="115" t="s">
        <v>38</v>
      </c>
      <c r="N6" s="114" t="s">
        <v>36</v>
      </c>
      <c r="O6" s="111" t="s">
        <v>28</v>
      </c>
      <c r="P6" s="115" t="s">
        <v>29</v>
      </c>
      <c r="Q6" s="115" t="s">
        <v>30</v>
      </c>
      <c r="R6" s="115" t="s">
        <v>31</v>
      </c>
      <c r="S6" s="116" t="s">
        <v>32</v>
      </c>
      <c r="T6" s="95"/>
    </row>
    <row r="7" spans="1:20" s="2" customFormat="1" ht="11.25" customHeight="1">
      <c r="A7" s="58"/>
      <c r="B7" s="166" t="s">
        <v>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70"/>
      <c r="T7" s="3"/>
    </row>
    <row r="8" spans="1:20" s="5" customFormat="1" ht="13.5" customHeight="1">
      <c r="A8" s="21"/>
      <c r="B8" s="159" t="s">
        <v>33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0"/>
      <c r="T8" s="4"/>
    </row>
    <row r="9" spans="1:20" s="5" customFormat="1" ht="12">
      <c r="A9" s="21"/>
      <c r="B9" s="31" t="s">
        <v>39</v>
      </c>
      <c r="C9" s="110">
        <v>12</v>
      </c>
      <c r="D9" s="110">
        <v>0.7</v>
      </c>
      <c r="E9" s="110" t="s">
        <v>27</v>
      </c>
      <c r="F9" s="27" t="e">
        <f>#REF!</f>
        <v>#REF!</v>
      </c>
      <c r="G9" s="28" t="e">
        <f aca="true" t="shared" si="0" ref="G9:G23">ROUND(F9*1.18/0.06,0)*0.06</f>
        <v>#REF!</v>
      </c>
      <c r="H9" s="27" t="e">
        <f>#REF!</f>
        <v>#REF!</v>
      </c>
      <c r="I9" s="28" t="e">
        <f aca="true" t="shared" si="1" ref="I9:I23">ROUND(F9*1.22/0.06,0)*0.06</f>
        <v>#REF!</v>
      </c>
      <c r="J9" s="28" t="e">
        <f aca="true" t="shared" si="2" ref="J9:J23">ROUND(F9*1.33/0.06,0)*0.06</f>
        <v>#REF!</v>
      </c>
      <c r="K9" s="28" t="e">
        <f aca="true" t="shared" si="3" ref="K9:K23">ROUND(F9*1.38/0.06,0)*0.06</f>
        <v>#REF!</v>
      </c>
      <c r="L9" s="28" t="e">
        <f aca="true" t="shared" si="4" ref="L9:L23">ROUND(F9*1.27/0.06,0)*0.06</f>
        <v>#REF!</v>
      </c>
      <c r="M9" s="28" t="e">
        <f aca="true" t="shared" si="5" ref="M9:M23">ROUND(F9*1.22/0.06,0)*0.06</f>
        <v>#REF!</v>
      </c>
      <c r="N9" s="28" t="e">
        <f aca="true" t="shared" si="6" ref="N9:N23">ROUND(F9*1.03/0.06,0)*0.06</f>
        <v>#REF!</v>
      </c>
      <c r="O9" s="28" t="e">
        <f aca="true" t="shared" si="7" ref="O9:O23">ROUND(F9*1.05/0.06,0)*0.06</f>
        <v>#REF!</v>
      </c>
      <c r="P9" s="28" t="e">
        <f aca="true" t="shared" si="8" ref="P9:P23">ROUND(F9*1.06/0.06,0)*0.06</f>
        <v>#REF!</v>
      </c>
      <c r="Q9" s="28" t="e">
        <f aca="true" t="shared" si="9" ref="Q9:Q23">ROUND(F9*1.07/0.06,0)*0.06</f>
        <v>#REF!</v>
      </c>
      <c r="R9" s="28" t="e">
        <f aca="true" t="shared" si="10" ref="R9:R23">ROUND(F9*1.08/0.06,0)*0.06</f>
        <v>#REF!</v>
      </c>
      <c r="S9" s="117" t="e">
        <f aca="true" t="shared" si="11" ref="S9:S23">ROUND(F9*1.1/0.06,0)*0.06</f>
        <v>#REF!</v>
      </c>
      <c r="T9" s="4"/>
    </row>
    <row r="10" spans="1:20" s="5" customFormat="1" ht="12">
      <c r="A10" s="49"/>
      <c r="B10" s="25" t="s">
        <v>40</v>
      </c>
      <c r="C10" s="26">
        <v>12</v>
      </c>
      <c r="D10" s="27">
        <v>0.7</v>
      </c>
      <c r="E10" s="27" t="s">
        <v>6</v>
      </c>
      <c r="F10" s="27" t="e">
        <f>#REF!</f>
        <v>#REF!</v>
      </c>
      <c r="G10" s="28" t="e">
        <f t="shared" si="0"/>
        <v>#REF!</v>
      </c>
      <c r="H10" s="27" t="e">
        <f>#REF!</f>
        <v>#REF!</v>
      </c>
      <c r="I10" s="28" t="e">
        <f t="shared" si="1"/>
        <v>#REF!</v>
      </c>
      <c r="J10" s="28" t="e">
        <f t="shared" si="2"/>
        <v>#REF!</v>
      </c>
      <c r="K10" s="28" t="e">
        <f t="shared" si="3"/>
        <v>#REF!</v>
      </c>
      <c r="L10" s="28" t="e">
        <f t="shared" si="4"/>
        <v>#REF!</v>
      </c>
      <c r="M10" s="28" t="e">
        <f t="shared" si="5"/>
        <v>#REF!</v>
      </c>
      <c r="N10" s="28" t="e">
        <f t="shared" si="6"/>
        <v>#REF!</v>
      </c>
      <c r="O10" s="28" t="e">
        <f t="shared" si="7"/>
        <v>#REF!</v>
      </c>
      <c r="P10" s="28" t="e">
        <f t="shared" si="8"/>
        <v>#REF!</v>
      </c>
      <c r="Q10" s="28" t="e">
        <f t="shared" si="9"/>
        <v>#REF!</v>
      </c>
      <c r="R10" s="28" t="e">
        <f t="shared" si="10"/>
        <v>#REF!</v>
      </c>
      <c r="S10" s="117" t="e">
        <f t="shared" si="11"/>
        <v>#REF!</v>
      </c>
      <c r="T10" s="4"/>
    </row>
    <row r="11" spans="1:20" s="5" customFormat="1" ht="12">
      <c r="A11" s="49"/>
      <c r="B11" s="25" t="s">
        <v>41</v>
      </c>
      <c r="C11" s="26">
        <v>12</v>
      </c>
      <c r="D11" s="27">
        <v>0.7</v>
      </c>
      <c r="E11" s="27" t="s">
        <v>6</v>
      </c>
      <c r="F11" s="27" t="e">
        <f>#REF!</f>
        <v>#REF!</v>
      </c>
      <c r="G11" s="28" t="e">
        <f t="shared" si="0"/>
        <v>#REF!</v>
      </c>
      <c r="H11" s="27" t="e">
        <f>#REF!</f>
        <v>#REF!</v>
      </c>
      <c r="I11" s="28" t="e">
        <f t="shared" si="1"/>
        <v>#REF!</v>
      </c>
      <c r="J11" s="28" t="e">
        <f t="shared" si="2"/>
        <v>#REF!</v>
      </c>
      <c r="K11" s="28" t="e">
        <f t="shared" si="3"/>
        <v>#REF!</v>
      </c>
      <c r="L11" s="28" t="e">
        <f t="shared" si="4"/>
        <v>#REF!</v>
      </c>
      <c r="M11" s="28" t="e">
        <f t="shared" si="5"/>
        <v>#REF!</v>
      </c>
      <c r="N11" s="28" t="e">
        <f t="shared" si="6"/>
        <v>#REF!</v>
      </c>
      <c r="O11" s="28" t="e">
        <f t="shared" si="7"/>
        <v>#REF!</v>
      </c>
      <c r="P11" s="28" t="e">
        <f t="shared" si="8"/>
        <v>#REF!</v>
      </c>
      <c r="Q11" s="28" t="e">
        <f t="shared" si="9"/>
        <v>#REF!</v>
      </c>
      <c r="R11" s="28" t="e">
        <f t="shared" si="10"/>
        <v>#REF!</v>
      </c>
      <c r="S11" s="117" t="e">
        <f t="shared" si="11"/>
        <v>#REF!</v>
      </c>
      <c r="T11" s="16"/>
    </row>
    <row r="12" spans="1:20" s="5" customFormat="1" ht="12">
      <c r="A12" s="49"/>
      <c r="B12" s="25" t="s">
        <v>42</v>
      </c>
      <c r="C12" s="29">
        <v>12</v>
      </c>
      <c r="D12" s="30">
        <v>0.7</v>
      </c>
      <c r="E12" s="27" t="s">
        <v>5</v>
      </c>
      <c r="F12" s="27" t="e">
        <f>#REF!</f>
        <v>#REF!</v>
      </c>
      <c r="G12" s="28" t="e">
        <f t="shared" si="0"/>
        <v>#REF!</v>
      </c>
      <c r="H12" s="27" t="e">
        <f>#REF!</f>
        <v>#REF!</v>
      </c>
      <c r="I12" s="28" t="e">
        <f t="shared" si="1"/>
        <v>#REF!</v>
      </c>
      <c r="J12" s="28" t="e">
        <f t="shared" si="2"/>
        <v>#REF!</v>
      </c>
      <c r="K12" s="28" t="e">
        <f t="shared" si="3"/>
        <v>#REF!</v>
      </c>
      <c r="L12" s="28" t="e">
        <f t="shared" si="4"/>
        <v>#REF!</v>
      </c>
      <c r="M12" s="28" t="e">
        <f t="shared" si="5"/>
        <v>#REF!</v>
      </c>
      <c r="N12" s="28" t="e">
        <f t="shared" si="6"/>
        <v>#REF!</v>
      </c>
      <c r="O12" s="28" t="e">
        <f t="shared" si="7"/>
        <v>#REF!</v>
      </c>
      <c r="P12" s="28" t="e">
        <f t="shared" si="8"/>
        <v>#REF!</v>
      </c>
      <c r="Q12" s="28" t="e">
        <f t="shared" si="9"/>
        <v>#REF!</v>
      </c>
      <c r="R12" s="28" t="e">
        <f t="shared" si="10"/>
        <v>#REF!</v>
      </c>
      <c r="S12" s="117" t="e">
        <f t="shared" si="11"/>
        <v>#REF!</v>
      </c>
      <c r="T12" s="4"/>
    </row>
    <row r="13" spans="1:21" s="6" customFormat="1" ht="12">
      <c r="A13" s="49"/>
      <c r="B13" s="25" t="s">
        <v>43</v>
      </c>
      <c r="C13" s="26">
        <v>12</v>
      </c>
      <c r="D13" s="27">
        <v>0.7</v>
      </c>
      <c r="E13" s="27" t="s">
        <v>6</v>
      </c>
      <c r="F13" s="27" t="e">
        <f>#REF!</f>
        <v>#REF!</v>
      </c>
      <c r="G13" s="28" t="e">
        <f t="shared" si="0"/>
        <v>#REF!</v>
      </c>
      <c r="H13" s="27" t="e">
        <f>#REF!</f>
        <v>#REF!</v>
      </c>
      <c r="I13" s="28" t="e">
        <f t="shared" si="1"/>
        <v>#REF!</v>
      </c>
      <c r="J13" s="28" t="e">
        <f t="shared" si="2"/>
        <v>#REF!</v>
      </c>
      <c r="K13" s="28" t="e">
        <f t="shared" si="3"/>
        <v>#REF!</v>
      </c>
      <c r="L13" s="28" t="e">
        <f t="shared" si="4"/>
        <v>#REF!</v>
      </c>
      <c r="M13" s="28" t="e">
        <f t="shared" si="5"/>
        <v>#REF!</v>
      </c>
      <c r="N13" s="28" t="e">
        <f t="shared" si="6"/>
        <v>#REF!</v>
      </c>
      <c r="O13" s="28" t="e">
        <f t="shared" si="7"/>
        <v>#REF!</v>
      </c>
      <c r="P13" s="28" t="e">
        <f t="shared" si="8"/>
        <v>#REF!</v>
      </c>
      <c r="Q13" s="28" t="e">
        <f t="shared" si="9"/>
        <v>#REF!</v>
      </c>
      <c r="R13" s="28" t="e">
        <f t="shared" si="10"/>
        <v>#REF!</v>
      </c>
      <c r="S13" s="117" t="e">
        <f t="shared" si="11"/>
        <v>#REF!</v>
      </c>
      <c r="T13" s="7"/>
      <c r="U13" s="129"/>
    </row>
    <row r="14" spans="1:20" s="6" customFormat="1" ht="12">
      <c r="A14" s="49"/>
      <c r="B14" s="25" t="s">
        <v>44</v>
      </c>
      <c r="C14" s="26">
        <v>12</v>
      </c>
      <c r="D14" s="27">
        <v>0.7</v>
      </c>
      <c r="E14" s="27" t="s">
        <v>6</v>
      </c>
      <c r="F14" s="27" t="e">
        <f>#REF!</f>
        <v>#REF!</v>
      </c>
      <c r="G14" s="28" t="e">
        <f t="shared" si="0"/>
        <v>#REF!</v>
      </c>
      <c r="H14" s="27" t="e">
        <f>#REF!</f>
        <v>#REF!</v>
      </c>
      <c r="I14" s="28" t="e">
        <f t="shared" si="1"/>
        <v>#REF!</v>
      </c>
      <c r="J14" s="28" t="e">
        <f t="shared" si="2"/>
        <v>#REF!</v>
      </c>
      <c r="K14" s="28" t="e">
        <f t="shared" si="3"/>
        <v>#REF!</v>
      </c>
      <c r="L14" s="28" t="e">
        <f t="shared" si="4"/>
        <v>#REF!</v>
      </c>
      <c r="M14" s="28" t="e">
        <f t="shared" si="5"/>
        <v>#REF!</v>
      </c>
      <c r="N14" s="28" t="e">
        <f t="shared" si="6"/>
        <v>#REF!</v>
      </c>
      <c r="O14" s="28" t="e">
        <f t="shared" si="7"/>
        <v>#REF!</v>
      </c>
      <c r="P14" s="28" t="e">
        <f t="shared" si="8"/>
        <v>#REF!</v>
      </c>
      <c r="Q14" s="28" t="e">
        <f t="shared" si="9"/>
        <v>#REF!</v>
      </c>
      <c r="R14" s="28" t="e">
        <f t="shared" si="10"/>
        <v>#REF!</v>
      </c>
      <c r="S14" s="117" t="e">
        <f t="shared" si="11"/>
        <v>#REF!</v>
      </c>
      <c r="T14" s="7"/>
    </row>
    <row r="15" spans="1:20" s="6" customFormat="1" ht="12">
      <c r="A15" s="49"/>
      <c r="B15" s="25" t="s">
        <v>45</v>
      </c>
      <c r="C15" s="26">
        <v>12</v>
      </c>
      <c r="D15" s="27">
        <v>0.7</v>
      </c>
      <c r="E15" s="27" t="s">
        <v>6</v>
      </c>
      <c r="F15" s="27" t="e">
        <f>#REF!</f>
        <v>#REF!</v>
      </c>
      <c r="G15" s="28" t="e">
        <f t="shared" si="0"/>
        <v>#REF!</v>
      </c>
      <c r="H15" s="27" t="e">
        <f>#REF!</f>
        <v>#REF!</v>
      </c>
      <c r="I15" s="28" t="e">
        <f t="shared" si="1"/>
        <v>#REF!</v>
      </c>
      <c r="J15" s="28" t="e">
        <f t="shared" si="2"/>
        <v>#REF!</v>
      </c>
      <c r="K15" s="28" t="e">
        <f t="shared" si="3"/>
        <v>#REF!</v>
      </c>
      <c r="L15" s="28" t="e">
        <f t="shared" si="4"/>
        <v>#REF!</v>
      </c>
      <c r="M15" s="28" t="e">
        <f t="shared" si="5"/>
        <v>#REF!</v>
      </c>
      <c r="N15" s="28" t="e">
        <f t="shared" si="6"/>
        <v>#REF!</v>
      </c>
      <c r="O15" s="28" t="e">
        <f t="shared" si="7"/>
        <v>#REF!</v>
      </c>
      <c r="P15" s="28" t="e">
        <f t="shared" si="8"/>
        <v>#REF!</v>
      </c>
      <c r="Q15" s="28" t="e">
        <f t="shared" si="9"/>
        <v>#REF!</v>
      </c>
      <c r="R15" s="28" t="e">
        <f t="shared" si="10"/>
        <v>#REF!</v>
      </c>
      <c r="S15" s="117" t="e">
        <f t="shared" si="11"/>
        <v>#REF!</v>
      </c>
      <c r="T15" s="7"/>
    </row>
    <row r="16" spans="1:20" s="6" customFormat="1" ht="12">
      <c r="A16" s="49"/>
      <c r="B16" s="25" t="s">
        <v>46</v>
      </c>
      <c r="C16" s="26">
        <v>12</v>
      </c>
      <c r="D16" s="27">
        <v>0.7</v>
      </c>
      <c r="E16" s="27" t="s">
        <v>6</v>
      </c>
      <c r="F16" s="27" t="e">
        <f>#REF!</f>
        <v>#REF!</v>
      </c>
      <c r="G16" s="28" t="e">
        <f t="shared" si="0"/>
        <v>#REF!</v>
      </c>
      <c r="H16" s="27" t="e">
        <f>#REF!</f>
        <v>#REF!</v>
      </c>
      <c r="I16" s="28" t="e">
        <f t="shared" si="1"/>
        <v>#REF!</v>
      </c>
      <c r="J16" s="28" t="e">
        <f t="shared" si="2"/>
        <v>#REF!</v>
      </c>
      <c r="K16" s="28" t="e">
        <f t="shared" si="3"/>
        <v>#REF!</v>
      </c>
      <c r="L16" s="28" t="e">
        <f t="shared" si="4"/>
        <v>#REF!</v>
      </c>
      <c r="M16" s="28" t="e">
        <f t="shared" si="5"/>
        <v>#REF!</v>
      </c>
      <c r="N16" s="28" t="e">
        <f t="shared" si="6"/>
        <v>#REF!</v>
      </c>
      <c r="O16" s="28" t="e">
        <f t="shared" si="7"/>
        <v>#REF!</v>
      </c>
      <c r="P16" s="28" t="e">
        <f t="shared" si="8"/>
        <v>#REF!</v>
      </c>
      <c r="Q16" s="28" t="e">
        <f t="shared" si="9"/>
        <v>#REF!</v>
      </c>
      <c r="R16" s="28" t="e">
        <f t="shared" si="10"/>
        <v>#REF!</v>
      </c>
      <c r="S16" s="117" t="e">
        <f t="shared" si="11"/>
        <v>#REF!</v>
      </c>
      <c r="T16" s="7"/>
    </row>
    <row r="17" spans="1:20" s="2" customFormat="1" ht="12">
      <c r="A17" s="84"/>
      <c r="B17" s="25" t="s">
        <v>47</v>
      </c>
      <c r="C17" s="26">
        <v>12</v>
      </c>
      <c r="D17" s="27">
        <v>0.7</v>
      </c>
      <c r="E17" s="27">
        <v>16</v>
      </c>
      <c r="F17" s="27" t="e">
        <f>#REF!</f>
        <v>#REF!</v>
      </c>
      <c r="G17" s="28" t="e">
        <f t="shared" si="0"/>
        <v>#REF!</v>
      </c>
      <c r="H17" s="27" t="e">
        <f>#REF!</f>
        <v>#REF!</v>
      </c>
      <c r="I17" s="28" t="e">
        <f t="shared" si="1"/>
        <v>#REF!</v>
      </c>
      <c r="J17" s="28" t="e">
        <f t="shared" si="2"/>
        <v>#REF!</v>
      </c>
      <c r="K17" s="28" t="e">
        <f t="shared" si="3"/>
        <v>#REF!</v>
      </c>
      <c r="L17" s="28" t="e">
        <f t="shared" si="4"/>
        <v>#REF!</v>
      </c>
      <c r="M17" s="28" t="e">
        <f t="shared" si="5"/>
        <v>#REF!</v>
      </c>
      <c r="N17" s="28" t="e">
        <f t="shared" si="6"/>
        <v>#REF!</v>
      </c>
      <c r="O17" s="28" t="e">
        <f t="shared" si="7"/>
        <v>#REF!</v>
      </c>
      <c r="P17" s="28" t="e">
        <f t="shared" si="8"/>
        <v>#REF!</v>
      </c>
      <c r="Q17" s="28" t="e">
        <f t="shared" si="9"/>
        <v>#REF!</v>
      </c>
      <c r="R17" s="28" t="e">
        <f t="shared" si="10"/>
        <v>#REF!</v>
      </c>
      <c r="S17" s="117" t="e">
        <f t="shared" si="11"/>
        <v>#REF!</v>
      </c>
      <c r="T17" s="8"/>
    </row>
    <row r="18" spans="1:20" s="2" customFormat="1" ht="12">
      <c r="A18" s="21"/>
      <c r="B18" s="31" t="s">
        <v>48</v>
      </c>
      <c r="C18" s="26">
        <v>12</v>
      </c>
      <c r="D18" s="27">
        <v>0.7</v>
      </c>
      <c r="E18" s="27" t="s">
        <v>7</v>
      </c>
      <c r="F18" s="27" t="e">
        <f>#REF!</f>
        <v>#REF!</v>
      </c>
      <c r="G18" s="28" t="e">
        <f t="shared" si="0"/>
        <v>#REF!</v>
      </c>
      <c r="H18" s="27" t="e">
        <f>#REF!</f>
        <v>#REF!</v>
      </c>
      <c r="I18" s="28" t="e">
        <f t="shared" si="1"/>
        <v>#REF!</v>
      </c>
      <c r="J18" s="28" t="e">
        <f t="shared" si="2"/>
        <v>#REF!</v>
      </c>
      <c r="K18" s="28" t="e">
        <f t="shared" si="3"/>
        <v>#REF!</v>
      </c>
      <c r="L18" s="28" t="e">
        <f t="shared" si="4"/>
        <v>#REF!</v>
      </c>
      <c r="M18" s="28" t="e">
        <f t="shared" si="5"/>
        <v>#REF!</v>
      </c>
      <c r="N18" s="28" t="e">
        <f t="shared" si="6"/>
        <v>#REF!</v>
      </c>
      <c r="O18" s="28" t="e">
        <f t="shared" si="7"/>
        <v>#REF!</v>
      </c>
      <c r="P18" s="28" t="e">
        <f t="shared" si="8"/>
        <v>#REF!</v>
      </c>
      <c r="Q18" s="28" t="e">
        <f t="shared" si="9"/>
        <v>#REF!</v>
      </c>
      <c r="R18" s="28" t="e">
        <f t="shared" si="10"/>
        <v>#REF!</v>
      </c>
      <c r="S18" s="117" t="e">
        <f t="shared" si="11"/>
        <v>#REF!</v>
      </c>
      <c r="T18" s="8"/>
    </row>
    <row r="19" spans="1:20" s="6" customFormat="1" ht="12">
      <c r="A19" s="21"/>
      <c r="B19" s="31" t="s">
        <v>49</v>
      </c>
      <c r="C19" s="26">
        <v>12</v>
      </c>
      <c r="D19" s="27">
        <v>0.7</v>
      </c>
      <c r="E19" s="27" t="s">
        <v>5</v>
      </c>
      <c r="F19" s="27" t="e">
        <f>#REF!</f>
        <v>#REF!</v>
      </c>
      <c r="G19" s="28" t="e">
        <f t="shared" si="0"/>
        <v>#REF!</v>
      </c>
      <c r="H19" s="27" t="e">
        <f>#REF!</f>
        <v>#REF!</v>
      </c>
      <c r="I19" s="28" t="e">
        <f t="shared" si="1"/>
        <v>#REF!</v>
      </c>
      <c r="J19" s="28" t="e">
        <f t="shared" si="2"/>
        <v>#REF!</v>
      </c>
      <c r="K19" s="28" t="e">
        <f t="shared" si="3"/>
        <v>#REF!</v>
      </c>
      <c r="L19" s="28" t="e">
        <f t="shared" si="4"/>
        <v>#REF!</v>
      </c>
      <c r="M19" s="28" t="e">
        <f t="shared" si="5"/>
        <v>#REF!</v>
      </c>
      <c r="N19" s="28" t="e">
        <f t="shared" si="6"/>
        <v>#REF!</v>
      </c>
      <c r="O19" s="28" t="e">
        <f t="shared" si="7"/>
        <v>#REF!</v>
      </c>
      <c r="P19" s="28" t="e">
        <f t="shared" si="8"/>
        <v>#REF!</v>
      </c>
      <c r="Q19" s="28" t="e">
        <f t="shared" si="9"/>
        <v>#REF!</v>
      </c>
      <c r="R19" s="28" t="e">
        <f t="shared" si="10"/>
        <v>#REF!</v>
      </c>
      <c r="S19" s="117" t="e">
        <f t="shared" si="11"/>
        <v>#REF!</v>
      </c>
      <c r="T19" s="7"/>
    </row>
    <row r="20" spans="1:20" s="5" customFormat="1" ht="12">
      <c r="A20" s="49"/>
      <c r="B20" s="25" t="s">
        <v>50</v>
      </c>
      <c r="C20" s="26">
        <v>6</v>
      </c>
      <c r="D20" s="27">
        <v>1.5</v>
      </c>
      <c r="E20" s="27" t="s">
        <v>6</v>
      </c>
      <c r="F20" s="27" t="e">
        <f>#REF!</f>
        <v>#REF!</v>
      </c>
      <c r="G20" s="28" t="e">
        <f t="shared" si="0"/>
        <v>#REF!</v>
      </c>
      <c r="H20" s="27" t="e">
        <f>#REF!</f>
        <v>#REF!</v>
      </c>
      <c r="I20" s="28" t="e">
        <f t="shared" si="1"/>
        <v>#REF!</v>
      </c>
      <c r="J20" s="28" t="e">
        <f t="shared" si="2"/>
        <v>#REF!</v>
      </c>
      <c r="K20" s="28" t="e">
        <f t="shared" si="3"/>
        <v>#REF!</v>
      </c>
      <c r="L20" s="28" t="e">
        <f t="shared" si="4"/>
        <v>#REF!</v>
      </c>
      <c r="M20" s="28" t="e">
        <f t="shared" si="5"/>
        <v>#REF!</v>
      </c>
      <c r="N20" s="28" t="e">
        <f t="shared" si="6"/>
        <v>#REF!</v>
      </c>
      <c r="O20" s="28" t="e">
        <f t="shared" si="7"/>
        <v>#REF!</v>
      </c>
      <c r="P20" s="28" t="e">
        <f t="shared" si="8"/>
        <v>#REF!</v>
      </c>
      <c r="Q20" s="28" t="e">
        <f t="shared" si="9"/>
        <v>#REF!</v>
      </c>
      <c r="R20" s="28" t="e">
        <f t="shared" si="10"/>
        <v>#REF!</v>
      </c>
      <c r="S20" s="117" t="e">
        <f t="shared" si="11"/>
        <v>#REF!</v>
      </c>
      <c r="T20" s="4"/>
    </row>
    <row r="21" spans="1:20" s="5" customFormat="1" ht="12">
      <c r="A21" s="49"/>
      <c r="B21" s="25" t="s">
        <v>51</v>
      </c>
      <c r="C21" s="26">
        <v>6</v>
      </c>
      <c r="D21" s="27">
        <v>1.5</v>
      </c>
      <c r="E21" s="27" t="s">
        <v>6</v>
      </c>
      <c r="F21" s="27" t="e">
        <f>#REF!</f>
        <v>#REF!</v>
      </c>
      <c r="G21" s="28" t="e">
        <f t="shared" si="0"/>
        <v>#REF!</v>
      </c>
      <c r="H21" s="27" t="e">
        <f>#REF!</f>
        <v>#REF!</v>
      </c>
      <c r="I21" s="28" t="e">
        <f t="shared" si="1"/>
        <v>#REF!</v>
      </c>
      <c r="J21" s="28" t="e">
        <f t="shared" si="2"/>
        <v>#REF!</v>
      </c>
      <c r="K21" s="28" t="e">
        <f t="shared" si="3"/>
        <v>#REF!</v>
      </c>
      <c r="L21" s="28" t="e">
        <f t="shared" si="4"/>
        <v>#REF!</v>
      </c>
      <c r="M21" s="28" t="e">
        <f t="shared" si="5"/>
        <v>#REF!</v>
      </c>
      <c r="N21" s="28" t="e">
        <f t="shared" si="6"/>
        <v>#REF!</v>
      </c>
      <c r="O21" s="28" t="e">
        <f t="shared" si="7"/>
        <v>#REF!</v>
      </c>
      <c r="P21" s="28" t="e">
        <f t="shared" si="8"/>
        <v>#REF!</v>
      </c>
      <c r="Q21" s="28" t="e">
        <f t="shared" si="9"/>
        <v>#REF!</v>
      </c>
      <c r="R21" s="28" t="e">
        <f t="shared" si="10"/>
        <v>#REF!</v>
      </c>
      <c r="S21" s="117" t="e">
        <f t="shared" si="11"/>
        <v>#REF!</v>
      </c>
      <c r="T21" s="4"/>
    </row>
    <row r="22" spans="1:20" s="5" customFormat="1" ht="12">
      <c r="A22" s="49"/>
      <c r="B22" s="25" t="s">
        <v>52</v>
      </c>
      <c r="C22" s="26">
        <v>6</v>
      </c>
      <c r="D22" s="27">
        <v>1.5</v>
      </c>
      <c r="E22" s="27" t="s">
        <v>7</v>
      </c>
      <c r="F22" s="27" t="e">
        <f>#REF!</f>
        <v>#REF!</v>
      </c>
      <c r="G22" s="28" t="e">
        <f t="shared" si="0"/>
        <v>#REF!</v>
      </c>
      <c r="H22" s="27" t="e">
        <f>#REF!</f>
        <v>#REF!</v>
      </c>
      <c r="I22" s="28" t="e">
        <f t="shared" si="1"/>
        <v>#REF!</v>
      </c>
      <c r="J22" s="28" t="e">
        <f t="shared" si="2"/>
        <v>#REF!</v>
      </c>
      <c r="K22" s="28" t="e">
        <f t="shared" si="3"/>
        <v>#REF!</v>
      </c>
      <c r="L22" s="28" t="e">
        <f t="shared" si="4"/>
        <v>#REF!</v>
      </c>
      <c r="M22" s="28" t="e">
        <f t="shared" si="5"/>
        <v>#REF!</v>
      </c>
      <c r="N22" s="28" t="e">
        <f t="shared" si="6"/>
        <v>#REF!</v>
      </c>
      <c r="O22" s="28" t="e">
        <f t="shared" si="7"/>
        <v>#REF!</v>
      </c>
      <c r="P22" s="28" t="e">
        <f t="shared" si="8"/>
        <v>#REF!</v>
      </c>
      <c r="Q22" s="28" t="e">
        <f t="shared" si="9"/>
        <v>#REF!</v>
      </c>
      <c r="R22" s="28" t="e">
        <f t="shared" si="10"/>
        <v>#REF!</v>
      </c>
      <c r="S22" s="117" t="e">
        <f t="shared" si="11"/>
        <v>#REF!</v>
      </c>
      <c r="T22" s="4"/>
    </row>
    <row r="23" spans="1:20" s="2" customFormat="1" ht="12">
      <c r="A23" s="49"/>
      <c r="B23" s="25" t="s">
        <v>53</v>
      </c>
      <c r="C23" s="26">
        <v>6</v>
      </c>
      <c r="D23" s="27">
        <v>1.5</v>
      </c>
      <c r="E23" s="27" t="s">
        <v>5</v>
      </c>
      <c r="F23" s="27" t="e">
        <f>#REF!</f>
        <v>#REF!</v>
      </c>
      <c r="G23" s="28" t="e">
        <f t="shared" si="0"/>
        <v>#REF!</v>
      </c>
      <c r="H23" s="27" t="e">
        <f>#REF!</f>
        <v>#REF!</v>
      </c>
      <c r="I23" s="28" t="e">
        <f t="shared" si="1"/>
        <v>#REF!</v>
      </c>
      <c r="J23" s="28" t="e">
        <f t="shared" si="2"/>
        <v>#REF!</v>
      </c>
      <c r="K23" s="28" t="e">
        <f t="shared" si="3"/>
        <v>#REF!</v>
      </c>
      <c r="L23" s="28" t="e">
        <f t="shared" si="4"/>
        <v>#REF!</v>
      </c>
      <c r="M23" s="28" t="e">
        <f t="shared" si="5"/>
        <v>#REF!</v>
      </c>
      <c r="N23" s="28" t="e">
        <f t="shared" si="6"/>
        <v>#REF!</v>
      </c>
      <c r="O23" s="28" t="e">
        <f t="shared" si="7"/>
        <v>#REF!</v>
      </c>
      <c r="P23" s="28" t="e">
        <f t="shared" si="8"/>
        <v>#REF!</v>
      </c>
      <c r="Q23" s="28" t="e">
        <f t="shared" si="9"/>
        <v>#REF!</v>
      </c>
      <c r="R23" s="28" t="e">
        <f t="shared" si="10"/>
        <v>#REF!</v>
      </c>
      <c r="S23" s="117" t="e">
        <f t="shared" si="11"/>
        <v>#REF!</v>
      </c>
      <c r="T23" s="8"/>
    </row>
    <row r="24" spans="1:20" s="2" customFormat="1" ht="13.5" customHeight="1">
      <c r="A24" s="156" t="s">
        <v>23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8"/>
    </row>
    <row r="25" spans="1:20" s="2" customFormat="1" ht="12">
      <c r="A25" s="52"/>
      <c r="B25" s="53" t="s">
        <v>54</v>
      </c>
      <c r="C25" s="27">
        <v>6</v>
      </c>
      <c r="D25" s="27">
        <v>0.75</v>
      </c>
      <c r="E25" s="28" t="s">
        <v>6</v>
      </c>
      <c r="F25" s="28" t="e">
        <f>#REF!</f>
        <v>#REF!</v>
      </c>
      <c r="G25" s="28" t="e">
        <f aca="true" t="shared" si="12" ref="G25:G30">ROUND(F25*1.18/0.06,0)*0.06</f>
        <v>#REF!</v>
      </c>
      <c r="H25" s="27" t="e">
        <f>#REF!</f>
        <v>#REF!</v>
      </c>
      <c r="I25" s="28" t="e">
        <f aca="true" t="shared" si="13" ref="I25:I30">ROUND(F25*1.22/0.06,0)*0.06</f>
        <v>#REF!</v>
      </c>
      <c r="J25" s="28" t="e">
        <f aca="true" t="shared" si="14" ref="J25:J30">ROUND(F25*1.33/0.06,0)*0.06</f>
        <v>#REF!</v>
      </c>
      <c r="K25" s="28" t="e">
        <f aca="true" t="shared" si="15" ref="K25:K30">ROUND(F25*1.38/0.06,0)*0.06</f>
        <v>#REF!</v>
      </c>
      <c r="L25" s="28" t="e">
        <f aca="true" t="shared" si="16" ref="L25:L30">ROUND(F25*1.27/0.06,0)*0.06</f>
        <v>#REF!</v>
      </c>
      <c r="M25" s="28" t="e">
        <f aca="true" t="shared" si="17" ref="M25:M30">ROUND(F25*1.22/0.06,0)*0.06</f>
        <v>#REF!</v>
      </c>
      <c r="N25" s="28" t="e">
        <f aca="true" t="shared" si="18" ref="N25:N30">ROUND(F25*1.03/0.06,0)*0.06</f>
        <v>#REF!</v>
      </c>
      <c r="O25" s="28" t="e">
        <f aca="true" t="shared" si="19" ref="O25:O30">ROUND(F25*1.05/0.06,0)*0.06</f>
        <v>#REF!</v>
      </c>
      <c r="P25" s="28" t="e">
        <f aca="true" t="shared" si="20" ref="P25:P30">ROUND(F25*1.06/0.06,0)*0.06</f>
        <v>#REF!</v>
      </c>
      <c r="Q25" s="28" t="e">
        <f aca="true" t="shared" si="21" ref="Q25:Q30">ROUND(F25*1.07/0.06,0)*0.06</f>
        <v>#REF!</v>
      </c>
      <c r="R25" s="28" t="e">
        <f aca="true" t="shared" si="22" ref="R25:R30">ROUND(F25*1.08/0.06,0)*0.06</f>
        <v>#REF!</v>
      </c>
      <c r="S25" s="117" t="e">
        <f aca="true" t="shared" si="23" ref="S25:S30">ROUND(F25*1.1/0.06,0)*0.06</f>
        <v>#REF!</v>
      </c>
      <c r="T25" s="8"/>
    </row>
    <row r="26" spans="1:20" s="2" customFormat="1" ht="12">
      <c r="A26" s="52"/>
      <c r="B26" s="53" t="s">
        <v>55</v>
      </c>
      <c r="C26" s="27">
        <v>6</v>
      </c>
      <c r="D26" s="27">
        <v>0.75</v>
      </c>
      <c r="E26" s="28" t="s">
        <v>5</v>
      </c>
      <c r="F26" s="28" t="e">
        <f>#REF!</f>
        <v>#REF!</v>
      </c>
      <c r="G26" s="28" t="e">
        <f t="shared" si="12"/>
        <v>#REF!</v>
      </c>
      <c r="H26" s="27" t="e">
        <f>#REF!</f>
        <v>#REF!</v>
      </c>
      <c r="I26" s="28" t="e">
        <f t="shared" si="13"/>
        <v>#REF!</v>
      </c>
      <c r="J26" s="28" t="e">
        <f t="shared" si="14"/>
        <v>#REF!</v>
      </c>
      <c r="K26" s="28" t="e">
        <f t="shared" si="15"/>
        <v>#REF!</v>
      </c>
      <c r="L26" s="28" t="e">
        <f t="shared" si="16"/>
        <v>#REF!</v>
      </c>
      <c r="M26" s="28" t="e">
        <f t="shared" si="17"/>
        <v>#REF!</v>
      </c>
      <c r="N26" s="28" t="e">
        <f t="shared" si="18"/>
        <v>#REF!</v>
      </c>
      <c r="O26" s="28" t="e">
        <f t="shared" si="19"/>
        <v>#REF!</v>
      </c>
      <c r="P26" s="28" t="e">
        <f t="shared" si="20"/>
        <v>#REF!</v>
      </c>
      <c r="Q26" s="28" t="e">
        <f t="shared" si="21"/>
        <v>#REF!</v>
      </c>
      <c r="R26" s="28" t="e">
        <f t="shared" si="22"/>
        <v>#REF!</v>
      </c>
      <c r="S26" s="117" t="e">
        <f t="shared" si="23"/>
        <v>#REF!</v>
      </c>
      <c r="T26" s="8"/>
    </row>
    <row r="27" spans="1:20" s="2" customFormat="1" ht="12">
      <c r="A27" s="52"/>
      <c r="B27" s="53" t="s">
        <v>56</v>
      </c>
      <c r="C27" s="27">
        <v>6</v>
      </c>
      <c r="D27" s="27">
        <v>0.75</v>
      </c>
      <c r="E27" s="28" t="s">
        <v>6</v>
      </c>
      <c r="F27" s="28" t="e">
        <f>#REF!</f>
        <v>#REF!</v>
      </c>
      <c r="G27" s="28" t="e">
        <f t="shared" si="12"/>
        <v>#REF!</v>
      </c>
      <c r="H27" s="27" t="e">
        <f>#REF!</f>
        <v>#REF!</v>
      </c>
      <c r="I27" s="28" t="e">
        <f t="shared" si="13"/>
        <v>#REF!</v>
      </c>
      <c r="J27" s="28" t="e">
        <f t="shared" si="14"/>
        <v>#REF!</v>
      </c>
      <c r="K27" s="28" t="e">
        <f t="shared" si="15"/>
        <v>#REF!</v>
      </c>
      <c r="L27" s="28" t="e">
        <f t="shared" si="16"/>
        <v>#REF!</v>
      </c>
      <c r="M27" s="28" t="e">
        <f t="shared" si="17"/>
        <v>#REF!</v>
      </c>
      <c r="N27" s="28" t="e">
        <f t="shared" si="18"/>
        <v>#REF!</v>
      </c>
      <c r="O27" s="28" t="e">
        <f t="shared" si="19"/>
        <v>#REF!</v>
      </c>
      <c r="P27" s="28" t="e">
        <f t="shared" si="20"/>
        <v>#REF!</v>
      </c>
      <c r="Q27" s="28" t="e">
        <f t="shared" si="21"/>
        <v>#REF!</v>
      </c>
      <c r="R27" s="28" t="e">
        <f t="shared" si="22"/>
        <v>#REF!</v>
      </c>
      <c r="S27" s="117" t="e">
        <f t="shared" si="23"/>
        <v>#REF!</v>
      </c>
      <c r="T27" s="8"/>
    </row>
    <row r="28" spans="1:20" s="2" customFormat="1" ht="12">
      <c r="A28" s="52"/>
      <c r="B28" s="53" t="s">
        <v>57</v>
      </c>
      <c r="C28" s="27">
        <v>6</v>
      </c>
      <c r="D28" s="27">
        <v>0.75</v>
      </c>
      <c r="E28" s="28" t="s">
        <v>7</v>
      </c>
      <c r="F28" s="28" t="e">
        <f>#REF!</f>
        <v>#REF!</v>
      </c>
      <c r="G28" s="28" t="e">
        <f t="shared" si="12"/>
        <v>#REF!</v>
      </c>
      <c r="H28" s="27" t="e">
        <f>#REF!</f>
        <v>#REF!</v>
      </c>
      <c r="I28" s="28" t="e">
        <f t="shared" si="13"/>
        <v>#REF!</v>
      </c>
      <c r="J28" s="28" t="e">
        <f t="shared" si="14"/>
        <v>#REF!</v>
      </c>
      <c r="K28" s="28" t="e">
        <f t="shared" si="15"/>
        <v>#REF!</v>
      </c>
      <c r="L28" s="28" t="e">
        <f t="shared" si="16"/>
        <v>#REF!</v>
      </c>
      <c r="M28" s="28" t="e">
        <f t="shared" si="17"/>
        <v>#REF!</v>
      </c>
      <c r="N28" s="28" t="e">
        <f t="shared" si="18"/>
        <v>#REF!</v>
      </c>
      <c r="O28" s="28" t="e">
        <f t="shared" si="19"/>
        <v>#REF!</v>
      </c>
      <c r="P28" s="28" t="e">
        <f t="shared" si="20"/>
        <v>#REF!</v>
      </c>
      <c r="Q28" s="28" t="e">
        <f t="shared" si="21"/>
        <v>#REF!</v>
      </c>
      <c r="R28" s="28" t="e">
        <f t="shared" si="22"/>
        <v>#REF!</v>
      </c>
      <c r="S28" s="117" t="e">
        <f t="shared" si="23"/>
        <v>#REF!</v>
      </c>
      <c r="T28" s="8"/>
    </row>
    <row r="29" spans="1:20" s="2" customFormat="1" ht="12">
      <c r="A29" s="52"/>
      <c r="B29" s="53" t="s">
        <v>58</v>
      </c>
      <c r="C29" s="27">
        <v>6</v>
      </c>
      <c r="D29" s="27">
        <v>0.75</v>
      </c>
      <c r="E29" s="28" t="s">
        <v>7</v>
      </c>
      <c r="F29" s="28" t="e">
        <f>#REF!</f>
        <v>#REF!</v>
      </c>
      <c r="G29" s="28" t="e">
        <f t="shared" si="12"/>
        <v>#REF!</v>
      </c>
      <c r="H29" s="27" t="e">
        <f>#REF!</f>
        <v>#REF!</v>
      </c>
      <c r="I29" s="28" t="e">
        <f t="shared" si="13"/>
        <v>#REF!</v>
      </c>
      <c r="J29" s="28" t="e">
        <f t="shared" si="14"/>
        <v>#REF!</v>
      </c>
      <c r="K29" s="28" t="e">
        <f t="shared" si="15"/>
        <v>#REF!</v>
      </c>
      <c r="L29" s="28" t="e">
        <f t="shared" si="16"/>
        <v>#REF!</v>
      </c>
      <c r="M29" s="28" t="e">
        <f t="shared" si="17"/>
        <v>#REF!</v>
      </c>
      <c r="N29" s="28" t="e">
        <f t="shared" si="18"/>
        <v>#REF!</v>
      </c>
      <c r="O29" s="28" t="e">
        <f t="shared" si="19"/>
        <v>#REF!</v>
      </c>
      <c r="P29" s="28" t="e">
        <f t="shared" si="20"/>
        <v>#REF!</v>
      </c>
      <c r="Q29" s="28" t="e">
        <f t="shared" si="21"/>
        <v>#REF!</v>
      </c>
      <c r="R29" s="28" t="e">
        <f t="shared" si="22"/>
        <v>#REF!</v>
      </c>
      <c r="S29" s="117" t="e">
        <f t="shared" si="23"/>
        <v>#REF!</v>
      </c>
      <c r="T29" s="8"/>
    </row>
    <row r="30" spans="1:20" s="2" customFormat="1" ht="12">
      <c r="A30" s="52"/>
      <c r="B30" s="53" t="s">
        <v>59</v>
      </c>
      <c r="C30" s="27">
        <v>6</v>
      </c>
      <c r="D30" s="27">
        <v>0.75</v>
      </c>
      <c r="E30" s="28" t="s">
        <v>7</v>
      </c>
      <c r="F30" s="28" t="e">
        <f>#REF!</f>
        <v>#REF!</v>
      </c>
      <c r="G30" s="28" t="e">
        <f t="shared" si="12"/>
        <v>#REF!</v>
      </c>
      <c r="H30" s="27" t="e">
        <f>#REF!</f>
        <v>#REF!</v>
      </c>
      <c r="I30" s="28" t="e">
        <f t="shared" si="13"/>
        <v>#REF!</v>
      </c>
      <c r="J30" s="28" t="e">
        <f t="shared" si="14"/>
        <v>#REF!</v>
      </c>
      <c r="K30" s="28" t="e">
        <f t="shared" si="15"/>
        <v>#REF!</v>
      </c>
      <c r="L30" s="28" t="e">
        <f t="shared" si="16"/>
        <v>#REF!</v>
      </c>
      <c r="M30" s="28" t="e">
        <f t="shared" si="17"/>
        <v>#REF!</v>
      </c>
      <c r="N30" s="28" t="e">
        <f t="shared" si="18"/>
        <v>#REF!</v>
      </c>
      <c r="O30" s="28" t="e">
        <f t="shared" si="19"/>
        <v>#REF!</v>
      </c>
      <c r="P30" s="28" t="e">
        <f t="shared" si="20"/>
        <v>#REF!</v>
      </c>
      <c r="Q30" s="28" t="e">
        <f t="shared" si="21"/>
        <v>#REF!</v>
      </c>
      <c r="R30" s="28" t="e">
        <f t="shared" si="22"/>
        <v>#REF!</v>
      </c>
      <c r="S30" s="117" t="e">
        <f t="shared" si="23"/>
        <v>#REF!</v>
      </c>
      <c r="T30" s="8"/>
    </row>
    <row r="31" spans="1:19" s="2" customFormat="1" ht="12" customHeight="1" hidden="1">
      <c r="A31" s="21"/>
      <c r="B31" s="159" t="s">
        <v>156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0"/>
    </row>
    <row r="32" spans="1:20" s="2" customFormat="1" ht="12" hidden="1">
      <c r="A32" s="49"/>
      <c r="B32" s="25" t="s">
        <v>157</v>
      </c>
      <c r="C32" s="26">
        <v>6</v>
      </c>
      <c r="D32" s="27">
        <v>0.75</v>
      </c>
      <c r="E32" s="27" t="s">
        <v>161</v>
      </c>
      <c r="F32" s="28" t="e">
        <f>#REF!</f>
        <v>#REF!</v>
      </c>
      <c r="G32" s="28" t="e">
        <f>ROUND(F32*1.18/0.06,0)*0.06</f>
        <v>#REF!</v>
      </c>
      <c r="H32" s="27" t="e">
        <f>#REF!</f>
        <v>#REF!</v>
      </c>
      <c r="I32" s="28" t="e">
        <f>ROUND(F32*1.22/0.06,0)*0.06</f>
        <v>#REF!</v>
      </c>
      <c r="J32" s="28" t="e">
        <f>ROUND(F32*1.33/0.06,0)*0.06</f>
        <v>#REF!</v>
      </c>
      <c r="K32" s="28" t="e">
        <f>ROUND(F32*1.38/0.06,0)*0.06</f>
        <v>#REF!</v>
      </c>
      <c r="L32" s="28" t="e">
        <f>ROUND(F32*1.27/0.06,0)*0.06</f>
        <v>#REF!</v>
      </c>
      <c r="M32" s="28" t="e">
        <f>ROUND(F32*1.22/0.06,0)*0.06</f>
        <v>#REF!</v>
      </c>
      <c r="N32" s="28" t="e">
        <f>ROUND(F32*1.03/0.06,0)*0.06</f>
        <v>#REF!</v>
      </c>
      <c r="O32" s="28" t="e">
        <f>ROUND(F32*1.05/0.06,0)*0.06</f>
        <v>#REF!</v>
      </c>
      <c r="P32" s="28" t="e">
        <f>ROUND(F32*1.06/0.06,0)*0.06</f>
        <v>#REF!</v>
      </c>
      <c r="Q32" s="28" t="e">
        <f>ROUND(F32*1.07/0.06,0)*0.06</f>
        <v>#REF!</v>
      </c>
      <c r="R32" s="28" t="e">
        <f>ROUND(F32*1.08/0.06,0)*0.06</f>
        <v>#REF!</v>
      </c>
      <c r="S32" s="117" t="e">
        <f>ROUND(F32*1.1/0.06,0)*0.06</f>
        <v>#REF!</v>
      </c>
      <c r="T32" s="8"/>
    </row>
    <row r="33" spans="1:20" s="2" customFormat="1" ht="12" hidden="1">
      <c r="A33" s="49"/>
      <c r="B33" s="25" t="s">
        <v>158</v>
      </c>
      <c r="C33" s="26">
        <v>6</v>
      </c>
      <c r="D33" s="27">
        <v>0.75</v>
      </c>
      <c r="E33" s="27" t="s">
        <v>162</v>
      </c>
      <c r="F33" s="28" t="e">
        <f>#REF!</f>
        <v>#REF!</v>
      </c>
      <c r="G33" s="28" t="e">
        <f>ROUND(F33*1.18/0.06,0)*0.06</f>
        <v>#REF!</v>
      </c>
      <c r="H33" s="27" t="e">
        <f>#REF!</f>
        <v>#REF!</v>
      </c>
      <c r="I33" s="28" t="e">
        <f>ROUND(F33*1.22/0.06,0)*0.06</f>
        <v>#REF!</v>
      </c>
      <c r="J33" s="28" t="e">
        <f>ROUND(F33*1.33/0.06,0)*0.06</f>
        <v>#REF!</v>
      </c>
      <c r="K33" s="28" t="e">
        <f>ROUND(F33*1.38/0.06,0)*0.06</f>
        <v>#REF!</v>
      </c>
      <c r="L33" s="28" t="e">
        <f>ROUND(F33*1.27/0.06,0)*0.06</f>
        <v>#REF!</v>
      </c>
      <c r="M33" s="28" t="e">
        <f>ROUND(F33*1.22/0.06,0)*0.06</f>
        <v>#REF!</v>
      </c>
      <c r="N33" s="28" t="e">
        <f>ROUND(F33*1.03/0.06,0)*0.06</f>
        <v>#REF!</v>
      </c>
      <c r="O33" s="28" t="e">
        <f>ROUND(F33*1.05/0.06,0)*0.06</f>
        <v>#REF!</v>
      </c>
      <c r="P33" s="28" t="e">
        <f>ROUND(F33*1.06/0.06,0)*0.06</f>
        <v>#REF!</v>
      </c>
      <c r="Q33" s="28" t="e">
        <f>ROUND(F33*1.07/0.06,0)*0.06</f>
        <v>#REF!</v>
      </c>
      <c r="R33" s="28" t="e">
        <f>ROUND(F33*1.08/0.06,0)*0.06</f>
        <v>#REF!</v>
      </c>
      <c r="S33" s="117" t="e">
        <f>ROUND(F33*1.1/0.06,0)*0.06</f>
        <v>#REF!</v>
      </c>
      <c r="T33" s="8"/>
    </row>
    <row r="34" spans="1:20" s="2" customFormat="1" ht="12" hidden="1">
      <c r="A34" s="49"/>
      <c r="B34" s="25" t="s">
        <v>159</v>
      </c>
      <c r="C34" s="26">
        <v>6</v>
      </c>
      <c r="D34" s="27">
        <v>0.75</v>
      </c>
      <c r="E34" s="27" t="s">
        <v>163</v>
      </c>
      <c r="F34" s="28" t="e">
        <f>#REF!</f>
        <v>#REF!</v>
      </c>
      <c r="G34" s="28" t="e">
        <f>ROUND(F34*1.18/0.06,0)*0.06</f>
        <v>#REF!</v>
      </c>
      <c r="H34" s="27" t="e">
        <f>#REF!</f>
        <v>#REF!</v>
      </c>
      <c r="I34" s="28" t="e">
        <f>ROUND(F34*1.22/0.06,0)*0.06</f>
        <v>#REF!</v>
      </c>
      <c r="J34" s="28" t="e">
        <f>ROUND(F34*1.33/0.06,0)*0.06</f>
        <v>#REF!</v>
      </c>
      <c r="K34" s="28" t="e">
        <f>ROUND(F34*1.38/0.06,0)*0.06</f>
        <v>#REF!</v>
      </c>
      <c r="L34" s="28" t="e">
        <f>ROUND(F34*1.27/0.06,0)*0.06</f>
        <v>#REF!</v>
      </c>
      <c r="M34" s="28" t="e">
        <f>ROUND(F34*1.22/0.06,0)*0.06</f>
        <v>#REF!</v>
      </c>
      <c r="N34" s="28" t="e">
        <f>ROUND(F34*1.03/0.06,0)*0.06</f>
        <v>#REF!</v>
      </c>
      <c r="O34" s="28" t="e">
        <f>ROUND(F34*1.05/0.06,0)*0.06</f>
        <v>#REF!</v>
      </c>
      <c r="P34" s="28" t="e">
        <f>ROUND(F34*1.06/0.06,0)*0.06</f>
        <v>#REF!</v>
      </c>
      <c r="Q34" s="28" t="e">
        <f>ROUND(F34*1.07/0.06,0)*0.06</f>
        <v>#REF!</v>
      </c>
      <c r="R34" s="28" t="e">
        <f>ROUND(F34*1.08/0.06,0)*0.06</f>
        <v>#REF!</v>
      </c>
      <c r="S34" s="117" t="e">
        <f>ROUND(F34*1.1/0.06,0)*0.06</f>
        <v>#REF!</v>
      </c>
      <c r="T34" s="8"/>
    </row>
    <row r="35" spans="1:20" s="2" customFormat="1" ht="12.75" hidden="1" thickBot="1">
      <c r="A35" s="118"/>
      <c r="B35" s="119" t="s">
        <v>160</v>
      </c>
      <c r="C35" s="107">
        <v>6</v>
      </c>
      <c r="D35" s="108">
        <v>0.75</v>
      </c>
      <c r="E35" s="108" t="s">
        <v>164</v>
      </c>
      <c r="F35" s="109" t="e">
        <f>#REF!</f>
        <v>#REF!</v>
      </c>
      <c r="G35" s="109" t="e">
        <f>ROUND(F35*1.18/0.06,0)*0.06</f>
        <v>#REF!</v>
      </c>
      <c r="H35" s="108" t="e">
        <f>#REF!</f>
        <v>#REF!</v>
      </c>
      <c r="I35" s="109" t="e">
        <f>ROUND(F35*1.22/0.06,0)*0.06</f>
        <v>#REF!</v>
      </c>
      <c r="J35" s="109" t="e">
        <f>ROUND(F35*1.33/0.06,0)*0.06</f>
        <v>#REF!</v>
      </c>
      <c r="K35" s="109" t="e">
        <f>ROUND(F35*1.38/0.06,0)*0.06</f>
        <v>#REF!</v>
      </c>
      <c r="L35" s="109" t="e">
        <f>ROUND(F35*1.27/0.06,0)*0.06</f>
        <v>#REF!</v>
      </c>
      <c r="M35" s="109" t="e">
        <f>ROUND(F35*1.22/0.06,0)*0.06</f>
        <v>#REF!</v>
      </c>
      <c r="N35" s="109" t="e">
        <f>ROUND(F35*1.03/0.06,0)*0.06</f>
        <v>#REF!</v>
      </c>
      <c r="O35" s="109" t="e">
        <f>ROUND(F35*1.05/0.06,0)*0.06</f>
        <v>#REF!</v>
      </c>
      <c r="P35" s="109" t="e">
        <f>ROUND(F35*1.06/0.06,0)*0.06</f>
        <v>#REF!</v>
      </c>
      <c r="Q35" s="109" t="e">
        <f>ROUND(F35*1.07/0.06,0)*0.06</f>
        <v>#REF!</v>
      </c>
      <c r="R35" s="109" t="e">
        <f>ROUND(F35*1.08/0.06,0)*0.06</f>
        <v>#REF!</v>
      </c>
      <c r="S35" s="120" t="e">
        <f>ROUND(F35*1.1/0.06,0)*0.06</f>
        <v>#REF!</v>
      </c>
      <c r="T35" s="8"/>
    </row>
    <row r="36" spans="1:20" s="2" customFormat="1" ht="13.5" customHeight="1" thickBot="1">
      <c r="A36" s="173" t="s">
        <v>154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5"/>
      <c r="T36" s="8"/>
    </row>
    <row r="37" spans="1:20" s="2" customFormat="1" ht="12">
      <c r="A37" s="50"/>
      <c r="B37" s="51" t="s">
        <v>54</v>
      </c>
      <c r="C37" s="24">
        <v>6</v>
      </c>
      <c r="D37" s="24">
        <v>0.75</v>
      </c>
      <c r="E37" s="35" t="s">
        <v>6</v>
      </c>
      <c r="F37" s="35" t="e">
        <f>#REF!</f>
        <v>#REF!</v>
      </c>
      <c r="G37" s="35" t="e">
        <f aca="true" t="shared" si="24" ref="G37:G42">ROUND(F37*1.18/0.06,0)*0.06</f>
        <v>#REF!</v>
      </c>
      <c r="H37" s="24" t="e">
        <f>#REF!</f>
        <v>#REF!</v>
      </c>
      <c r="I37" s="35" t="e">
        <f aca="true" t="shared" si="25" ref="I37:I42">ROUND(F37*1.22/0.06,0)*0.06</f>
        <v>#REF!</v>
      </c>
      <c r="J37" s="35" t="e">
        <f aca="true" t="shared" si="26" ref="J37:J42">ROUND(F37*1.33/0.06,0)*0.06</f>
        <v>#REF!</v>
      </c>
      <c r="K37" s="35" t="e">
        <f aca="true" t="shared" si="27" ref="K37:K42">ROUND(F37*1.38/0.06,0)*0.06</f>
        <v>#REF!</v>
      </c>
      <c r="L37" s="35" t="e">
        <f aca="true" t="shared" si="28" ref="L37:L42">ROUND(F37*1.27/0.06,0)*0.06</f>
        <v>#REF!</v>
      </c>
      <c r="M37" s="35" t="e">
        <f aca="true" t="shared" si="29" ref="M37:M42">ROUND(F37*1.22/0.06,0)*0.06</f>
        <v>#REF!</v>
      </c>
      <c r="N37" s="35" t="e">
        <f aca="true" t="shared" si="30" ref="N37:N42">ROUND(F37*1.03/0.06,0)*0.06</f>
        <v>#REF!</v>
      </c>
      <c r="O37" s="35" t="e">
        <f aca="true" t="shared" si="31" ref="O37:O42">ROUND(F37*1.05/0.06,0)*0.06</f>
        <v>#REF!</v>
      </c>
      <c r="P37" s="35" t="e">
        <f aca="true" t="shared" si="32" ref="P37:P42">ROUND(F37*1.06/0.06,0)*0.06</f>
        <v>#REF!</v>
      </c>
      <c r="Q37" s="35" t="e">
        <f aca="true" t="shared" si="33" ref="Q37:Q42">ROUND(F37*1.07/0.06,0)*0.06</f>
        <v>#REF!</v>
      </c>
      <c r="R37" s="35" t="e">
        <f aca="true" t="shared" si="34" ref="R37:R42">ROUND(F37*1.08/0.06,0)*0.06</f>
        <v>#REF!</v>
      </c>
      <c r="S37" s="85" t="e">
        <f aca="true" t="shared" si="35" ref="S37:S42">ROUND(F37*1.1/0.06,0)*0.06</f>
        <v>#REF!</v>
      </c>
      <c r="T37" s="8"/>
    </row>
    <row r="38" spans="1:20" s="2" customFormat="1" ht="12">
      <c r="A38" s="52"/>
      <c r="B38" s="53" t="s">
        <v>55</v>
      </c>
      <c r="C38" s="27">
        <v>6</v>
      </c>
      <c r="D38" s="27">
        <v>0.75</v>
      </c>
      <c r="E38" s="28" t="s">
        <v>5</v>
      </c>
      <c r="F38" s="28" t="e">
        <f>#REF!</f>
        <v>#REF!</v>
      </c>
      <c r="G38" s="35" t="e">
        <f t="shared" si="24"/>
        <v>#REF!</v>
      </c>
      <c r="H38" s="27" t="e">
        <f>#REF!</f>
        <v>#REF!</v>
      </c>
      <c r="I38" s="35" t="e">
        <f t="shared" si="25"/>
        <v>#REF!</v>
      </c>
      <c r="J38" s="35" t="e">
        <f t="shared" si="26"/>
        <v>#REF!</v>
      </c>
      <c r="K38" s="35" t="e">
        <f t="shared" si="27"/>
        <v>#REF!</v>
      </c>
      <c r="L38" s="35" t="e">
        <f t="shared" si="28"/>
        <v>#REF!</v>
      </c>
      <c r="M38" s="35" t="e">
        <f t="shared" si="29"/>
        <v>#REF!</v>
      </c>
      <c r="N38" s="35" t="e">
        <f t="shared" si="30"/>
        <v>#REF!</v>
      </c>
      <c r="O38" s="35" t="e">
        <f t="shared" si="31"/>
        <v>#REF!</v>
      </c>
      <c r="P38" s="35" t="e">
        <f t="shared" si="32"/>
        <v>#REF!</v>
      </c>
      <c r="Q38" s="35" t="e">
        <f t="shared" si="33"/>
        <v>#REF!</v>
      </c>
      <c r="R38" s="35" t="e">
        <f t="shared" si="34"/>
        <v>#REF!</v>
      </c>
      <c r="S38" s="85" t="e">
        <f t="shared" si="35"/>
        <v>#REF!</v>
      </c>
      <c r="T38" s="8"/>
    </row>
    <row r="39" spans="1:20" s="2" customFormat="1" ht="12">
      <c r="A39" s="52"/>
      <c r="B39" s="53" t="s">
        <v>56</v>
      </c>
      <c r="C39" s="27">
        <v>6</v>
      </c>
      <c r="D39" s="27">
        <v>0.75</v>
      </c>
      <c r="E39" s="28" t="s">
        <v>6</v>
      </c>
      <c r="F39" s="28" t="e">
        <f>#REF!</f>
        <v>#REF!</v>
      </c>
      <c r="G39" s="35" t="e">
        <f t="shared" si="24"/>
        <v>#REF!</v>
      </c>
      <c r="H39" s="27" t="e">
        <f>#REF!</f>
        <v>#REF!</v>
      </c>
      <c r="I39" s="35" t="e">
        <f t="shared" si="25"/>
        <v>#REF!</v>
      </c>
      <c r="J39" s="35" t="e">
        <f t="shared" si="26"/>
        <v>#REF!</v>
      </c>
      <c r="K39" s="35" t="e">
        <f t="shared" si="27"/>
        <v>#REF!</v>
      </c>
      <c r="L39" s="35" t="e">
        <f t="shared" si="28"/>
        <v>#REF!</v>
      </c>
      <c r="M39" s="35" t="e">
        <f t="shared" si="29"/>
        <v>#REF!</v>
      </c>
      <c r="N39" s="35" t="e">
        <f t="shared" si="30"/>
        <v>#REF!</v>
      </c>
      <c r="O39" s="35" t="e">
        <f t="shared" si="31"/>
        <v>#REF!</v>
      </c>
      <c r="P39" s="35" t="e">
        <f t="shared" si="32"/>
        <v>#REF!</v>
      </c>
      <c r="Q39" s="35" t="e">
        <f t="shared" si="33"/>
        <v>#REF!</v>
      </c>
      <c r="R39" s="35" t="e">
        <f t="shared" si="34"/>
        <v>#REF!</v>
      </c>
      <c r="S39" s="85" t="e">
        <f t="shared" si="35"/>
        <v>#REF!</v>
      </c>
      <c r="T39" s="8"/>
    </row>
    <row r="40" spans="1:20" s="2" customFormat="1" ht="12">
      <c r="A40" s="52"/>
      <c r="B40" s="53" t="s">
        <v>57</v>
      </c>
      <c r="C40" s="27">
        <v>6</v>
      </c>
      <c r="D40" s="27">
        <v>0.75</v>
      </c>
      <c r="E40" s="28" t="s">
        <v>7</v>
      </c>
      <c r="F40" s="28" t="e">
        <f>#REF!</f>
        <v>#REF!</v>
      </c>
      <c r="G40" s="35" t="e">
        <f t="shared" si="24"/>
        <v>#REF!</v>
      </c>
      <c r="H40" s="27" t="e">
        <f>#REF!</f>
        <v>#REF!</v>
      </c>
      <c r="I40" s="35" t="e">
        <f t="shared" si="25"/>
        <v>#REF!</v>
      </c>
      <c r="J40" s="35" t="e">
        <f t="shared" si="26"/>
        <v>#REF!</v>
      </c>
      <c r="K40" s="35" t="e">
        <f t="shared" si="27"/>
        <v>#REF!</v>
      </c>
      <c r="L40" s="35" t="e">
        <f t="shared" si="28"/>
        <v>#REF!</v>
      </c>
      <c r="M40" s="35" t="e">
        <f t="shared" si="29"/>
        <v>#REF!</v>
      </c>
      <c r="N40" s="35" t="e">
        <f t="shared" si="30"/>
        <v>#REF!</v>
      </c>
      <c r="O40" s="35" t="e">
        <f t="shared" si="31"/>
        <v>#REF!</v>
      </c>
      <c r="P40" s="35" t="e">
        <f t="shared" si="32"/>
        <v>#REF!</v>
      </c>
      <c r="Q40" s="35" t="e">
        <f t="shared" si="33"/>
        <v>#REF!</v>
      </c>
      <c r="R40" s="35" t="e">
        <f t="shared" si="34"/>
        <v>#REF!</v>
      </c>
      <c r="S40" s="85" t="e">
        <f t="shared" si="35"/>
        <v>#REF!</v>
      </c>
      <c r="T40" s="8"/>
    </row>
    <row r="41" spans="1:20" s="2" customFormat="1" ht="12">
      <c r="A41" s="52"/>
      <c r="B41" s="53" t="s">
        <v>58</v>
      </c>
      <c r="C41" s="27">
        <v>6</v>
      </c>
      <c r="D41" s="27">
        <v>0.75</v>
      </c>
      <c r="E41" s="28" t="s">
        <v>7</v>
      </c>
      <c r="F41" s="28" t="e">
        <f>#REF!</f>
        <v>#REF!</v>
      </c>
      <c r="G41" s="35" t="e">
        <f t="shared" si="24"/>
        <v>#REF!</v>
      </c>
      <c r="H41" s="27" t="e">
        <f>#REF!</f>
        <v>#REF!</v>
      </c>
      <c r="I41" s="35" t="e">
        <f t="shared" si="25"/>
        <v>#REF!</v>
      </c>
      <c r="J41" s="35" t="e">
        <f t="shared" si="26"/>
        <v>#REF!</v>
      </c>
      <c r="K41" s="35" t="e">
        <f t="shared" si="27"/>
        <v>#REF!</v>
      </c>
      <c r="L41" s="35" t="e">
        <f t="shared" si="28"/>
        <v>#REF!</v>
      </c>
      <c r="M41" s="35" t="e">
        <f t="shared" si="29"/>
        <v>#REF!</v>
      </c>
      <c r="N41" s="35" t="e">
        <f t="shared" si="30"/>
        <v>#REF!</v>
      </c>
      <c r="O41" s="35" t="e">
        <f t="shared" si="31"/>
        <v>#REF!</v>
      </c>
      <c r="P41" s="35" t="e">
        <f t="shared" si="32"/>
        <v>#REF!</v>
      </c>
      <c r="Q41" s="35" t="e">
        <f t="shared" si="33"/>
        <v>#REF!</v>
      </c>
      <c r="R41" s="35" t="e">
        <f t="shared" si="34"/>
        <v>#REF!</v>
      </c>
      <c r="S41" s="85" t="e">
        <f t="shared" si="35"/>
        <v>#REF!</v>
      </c>
      <c r="T41" s="8"/>
    </row>
    <row r="42" spans="1:20" s="2" customFormat="1" ht="12.75" thickBot="1">
      <c r="A42" s="52"/>
      <c r="B42" s="54" t="s">
        <v>59</v>
      </c>
      <c r="C42" s="33">
        <v>6</v>
      </c>
      <c r="D42" s="33">
        <v>0.75</v>
      </c>
      <c r="E42" s="34" t="s">
        <v>7</v>
      </c>
      <c r="F42" s="34" t="e">
        <f>#REF!</f>
        <v>#REF!</v>
      </c>
      <c r="G42" s="35" t="e">
        <f t="shared" si="24"/>
        <v>#REF!</v>
      </c>
      <c r="H42" s="33" t="e">
        <f>#REF!</f>
        <v>#REF!</v>
      </c>
      <c r="I42" s="35" t="e">
        <f t="shared" si="25"/>
        <v>#REF!</v>
      </c>
      <c r="J42" s="35" t="e">
        <f t="shared" si="26"/>
        <v>#REF!</v>
      </c>
      <c r="K42" s="35" t="e">
        <f t="shared" si="27"/>
        <v>#REF!</v>
      </c>
      <c r="L42" s="35" t="e">
        <f t="shared" si="28"/>
        <v>#REF!</v>
      </c>
      <c r="M42" s="35" t="e">
        <f t="shared" si="29"/>
        <v>#REF!</v>
      </c>
      <c r="N42" s="35" t="e">
        <f t="shared" si="30"/>
        <v>#REF!</v>
      </c>
      <c r="O42" s="35" t="e">
        <f t="shared" si="31"/>
        <v>#REF!</v>
      </c>
      <c r="P42" s="35" t="e">
        <f t="shared" si="32"/>
        <v>#REF!</v>
      </c>
      <c r="Q42" s="35" t="e">
        <f t="shared" si="33"/>
        <v>#REF!</v>
      </c>
      <c r="R42" s="35" t="e">
        <f t="shared" si="34"/>
        <v>#REF!</v>
      </c>
      <c r="S42" s="85" t="e">
        <f t="shared" si="35"/>
        <v>#REF!</v>
      </c>
      <c r="T42" s="8"/>
    </row>
    <row r="43" spans="1:20" s="2" customFormat="1" ht="13.5" customHeight="1" thickBot="1">
      <c r="A43" s="55"/>
      <c r="B43" s="183" t="s">
        <v>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5"/>
      <c r="T43" s="8"/>
    </row>
    <row r="44" spans="1:20" s="2" customFormat="1" ht="12">
      <c r="A44" s="21"/>
      <c r="B44" s="37" t="s">
        <v>60</v>
      </c>
      <c r="C44" s="23">
        <v>4</v>
      </c>
      <c r="D44" s="24">
        <v>3</v>
      </c>
      <c r="E44" s="24" t="s">
        <v>6</v>
      </c>
      <c r="F44" s="35" t="e">
        <f>#REF!</f>
        <v>#REF!</v>
      </c>
      <c r="G44" s="35" t="e">
        <f aca="true" t="shared" si="36" ref="G44:G51">ROUND(F44*1.18/0.06,0)*0.06</f>
        <v>#REF!</v>
      </c>
      <c r="H44" s="24" t="e">
        <f>#REF!</f>
        <v>#REF!</v>
      </c>
      <c r="I44" s="35" t="e">
        <f aca="true" t="shared" si="37" ref="I44:I51">ROUND(F44*1.22/0.06,0)*0.06</f>
        <v>#REF!</v>
      </c>
      <c r="J44" s="35" t="e">
        <f aca="true" t="shared" si="38" ref="J44:J51">ROUND(F44*1.33/0.06,0)*0.06</f>
        <v>#REF!</v>
      </c>
      <c r="K44" s="35" t="e">
        <f aca="true" t="shared" si="39" ref="K44:K51">ROUND(F44*1.38/0.06,0)*0.06</f>
        <v>#REF!</v>
      </c>
      <c r="L44" s="35" t="e">
        <f aca="true" t="shared" si="40" ref="L44:L51">ROUND(F44*1.27/0.06,0)*0.06</f>
        <v>#REF!</v>
      </c>
      <c r="M44" s="35" t="e">
        <f aca="true" t="shared" si="41" ref="M44:M51">ROUND(F44*1.22/0.06,0)*0.06</f>
        <v>#REF!</v>
      </c>
      <c r="N44" s="35" t="e">
        <f aca="true" t="shared" si="42" ref="N44:N51">ROUND(F44*1.03/0.06,0)*0.06</f>
        <v>#REF!</v>
      </c>
      <c r="O44" s="35" t="e">
        <f aca="true" t="shared" si="43" ref="O44:O51">ROUND(F44*1.05/0.06,0)*0.06</f>
        <v>#REF!</v>
      </c>
      <c r="P44" s="35" t="e">
        <f aca="true" t="shared" si="44" ref="P44:P51">ROUND(F44*1.06/0.06,0)*0.06</f>
        <v>#REF!</v>
      </c>
      <c r="Q44" s="35" t="e">
        <f aca="true" t="shared" si="45" ref="Q44:Q51">ROUND(F44*1.07/0.06,0)*0.06</f>
        <v>#REF!</v>
      </c>
      <c r="R44" s="35" t="e">
        <f aca="true" t="shared" si="46" ref="R44:R51">ROUND(F44*1.08/0.06,0)*0.06</f>
        <v>#REF!</v>
      </c>
      <c r="S44" s="85" t="e">
        <f aca="true" t="shared" si="47" ref="S44:S51">ROUND(F44*1.1/0.06,0)*0.06</f>
        <v>#REF!</v>
      </c>
      <c r="T44" s="8"/>
    </row>
    <row r="45" spans="1:20" s="10" customFormat="1" ht="12">
      <c r="A45" s="21"/>
      <c r="B45" s="25" t="s">
        <v>61</v>
      </c>
      <c r="C45" s="26">
        <v>4</v>
      </c>
      <c r="D45" s="27">
        <v>3</v>
      </c>
      <c r="E45" s="27" t="s">
        <v>6</v>
      </c>
      <c r="F45" s="28" t="e">
        <f>#REF!</f>
        <v>#REF!</v>
      </c>
      <c r="G45" s="35" t="e">
        <f t="shared" si="36"/>
        <v>#REF!</v>
      </c>
      <c r="H45" s="27" t="e">
        <f>#REF!</f>
        <v>#REF!</v>
      </c>
      <c r="I45" s="35" t="e">
        <f t="shared" si="37"/>
        <v>#REF!</v>
      </c>
      <c r="J45" s="35" t="e">
        <f t="shared" si="38"/>
        <v>#REF!</v>
      </c>
      <c r="K45" s="35" t="e">
        <f t="shared" si="39"/>
        <v>#REF!</v>
      </c>
      <c r="L45" s="35" t="e">
        <f t="shared" si="40"/>
        <v>#REF!</v>
      </c>
      <c r="M45" s="35" t="e">
        <f t="shared" si="41"/>
        <v>#REF!</v>
      </c>
      <c r="N45" s="35" t="e">
        <f t="shared" si="42"/>
        <v>#REF!</v>
      </c>
      <c r="O45" s="35" t="e">
        <f t="shared" si="43"/>
        <v>#REF!</v>
      </c>
      <c r="P45" s="35" t="e">
        <f t="shared" si="44"/>
        <v>#REF!</v>
      </c>
      <c r="Q45" s="35" t="e">
        <f t="shared" si="45"/>
        <v>#REF!</v>
      </c>
      <c r="R45" s="35" t="e">
        <f t="shared" si="46"/>
        <v>#REF!</v>
      </c>
      <c r="S45" s="85" t="e">
        <f t="shared" si="47"/>
        <v>#REF!</v>
      </c>
      <c r="T45" s="9"/>
    </row>
    <row r="46" spans="1:20" s="10" customFormat="1" ht="12">
      <c r="A46" s="21"/>
      <c r="B46" s="31" t="s">
        <v>62</v>
      </c>
      <c r="C46" s="26">
        <v>4</v>
      </c>
      <c r="D46" s="27">
        <v>3</v>
      </c>
      <c r="E46" s="27" t="s">
        <v>5</v>
      </c>
      <c r="F46" s="28" t="e">
        <f>#REF!</f>
        <v>#REF!</v>
      </c>
      <c r="G46" s="35" t="e">
        <f t="shared" si="36"/>
        <v>#REF!</v>
      </c>
      <c r="H46" s="27" t="e">
        <f>#REF!</f>
        <v>#REF!</v>
      </c>
      <c r="I46" s="35" t="e">
        <f t="shared" si="37"/>
        <v>#REF!</v>
      </c>
      <c r="J46" s="35" t="e">
        <f t="shared" si="38"/>
        <v>#REF!</v>
      </c>
      <c r="K46" s="35" t="e">
        <f t="shared" si="39"/>
        <v>#REF!</v>
      </c>
      <c r="L46" s="35" t="e">
        <f t="shared" si="40"/>
        <v>#REF!</v>
      </c>
      <c r="M46" s="35" t="e">
        <f t="shared" si="41"/>
        <v>#REF!</v>
      </c>
      <c r="N46" s="35" t="e">
        <f t="shared" si="42"/>
        <v>#REF!</v>
      </c>
      <c r="O46" s="35" t="e">
        <f t="shared" si="43"/>
        <v>#REF!</v>
      </c>
      <c r="P46" s="35" t="e">
        <f t="shared" si="44"/>
        <v>#REF!</v>
      </c>
      <c r="Q46" s="35" t="e">
        <f t="shared" si="45"/>
        <v>#REF!</v>
      </c>
      <c r="R46" s="35" t="e">
        <f t="shared" si="46"/>
        <v>#REF!</v>
      </c>
      <c r="S46" s="85" t="e">
        <f t="shared" si="47"/>
        <v>#REF!</v>
      </c>
      <c r="T46" s="9"/>
    </row>
    <row r="47" spans="1:20" s="10" customFormat="1" ht="12">
      <c r="A47" s="21"/>
      <c r="B47" s="31" t="s">
        <v>63</v>
      </c>
      <c r="C47" s="26">
        <v>4</v>
      </c>
      <c r="D47" s="27">
        <v>3</v>
      </c>
      <c r="E47" s="27" t="s">
        <v>7</v>
      </c>
      <c r="F47" s="28" t="e">
        <f>#REF!</f>
        <v>#REF!</v>
      </c>
      <c r="G47" s="35" t="e">
        <f t="shared" si="36"/>
        <v>#REF!</v>
      </c>
      <c r="H47" s="27" t="e">
        <f>#REF!</f>
        <v>#REF!</v>
      </c>
      <c r="I47" s="35" t="e">
        <f t="shared" si="37"/>
        <v>#REF!</v>
      </c>
      <c r="J47" s="35" t="e">
        <f t="shared" si="38"/>
        <v>#REF!</v>
      </c>
      <c r="K47" s="35" t="e">
        <f t="shared" si="39"/>
        <v>#REF!</v>
      </c>
      <c r="L47" s="35" t="e">
        <f t="shared" si="40"/>
        <v>#REF!</v>
      </c>
      <c r="M47" s="35" t="e">
        <f t="shared" si="41"/>
        <v>#REF!</v>
      </c>
      <c r="N47" s="35" t="e">
        <f t="shared" si="42"/>
        <v>#REF!</v>
      </c>
      <c r="O47" s="35" t="e">
        <f t="shared" si="43"/>
        <v>#REF!</v>
      </c>
      <c r="P47" s="35" t="e">
        <f t="shared" si="44"/>
        <v>#REF!</v>
      </c>
      <c r="Q47" s="35" t="e">
        <f t="shared" si="45"/>
        <v>#REF!</v>
      </c>
      <c r="R47" s="35" t="e">
        <f t="shared" si="46"/>
        <v>#REF!</v>
      </c>
      <c r="S47" s="85" t="e">
        <f t="shared" si="47"/>
        <v>#REF!</v>
      </c>
      <c r="T47" s="9"/>
    </row>
    <row r="48" spans="1:20" s="10" customFormat="1" ht="12">
      <c r="A48" s="86"/>
      <c r="B48" s="25" t="s">
        <v>64</v>
      </c>
      <c r="C48" s="26">
        <v>4</v>
      </c>
      <c r="D48" s="27">
        <v>2</v>
      </c>
      <c r="E48" s="27" t="s">
        <v>6</v>
      </c>
      <c r="F48" s="28" t="e">
        <f>#REF!</f>
        <v>#REF!</v>
      </c>
      <c r="G48" s="35" t="e">
        <f t="shared" si="36"/>
        <v>#REF!</v>
      </c>
      <c r="H48" s="27" t="e">
        <f>#REF!</f>
        <v>#REF!</v>
      </c>
      <c r="I48" s="35" t="e">
        <f t="shared" si="37"/>
        <v>#REF!</v>
      </c>
      <c r="J48" s="35" t="e">
        <f t="shared" si="38"/>
        <v>#REF!</v>
      </c>
      <c r="K48" s="35" t="e">
        <f t="shared" si="39"/>
        <v>#REF!</v>
      </c>
      <c r="L48" s="35" t="e">
        <f t="shared" si="40"/>
        <v>#REF!</v>
      </c>
      <c r="M48" s="35" t="e">
        <f t="shared" si="41"/>
        <v>#REF!</v>
      </c>
      <c r="N48" s="35" t="e">
        <f t="shared" si="42"/>
        <v>#REF!</v>
      </c>
      <c r="O48" s="35" t="e">
        <f t="shared" si="43"/>
        <v>#REF!</v>
      </c>
      <c r="P48" s="35" t="e">
        <f t="shared" si="44"/>
        <v>#REF!</v>
      </c>
      <c r="Q48" s="35" t="e">
        <f t="shared" si="45"/>
        <v>#REF!</v>
      </c>
      <c r="R48" s="35" t="e">
        <f t="shared" si="46"/>
        <v>#REF!</v>
      </c>
      <c r="S48" s="85" t="e">
        <f t="shared" si="47"/>
        <v>#REF!</v>
      </c>
      <c r="T48" s="9"/>
    </row>
    <row r="49" spans="1:20" s="10" customFormat="1" ht="12">
      <c r="A49" s="86"/>
      <c r="B49" s="25" t="s">
        <v>65</v>
      </c>
      <c r="C49" s="26">
        <v>4</v>
      </c>
      <c r="D49" s="27">
        <v>2</v>
      </c>
      <c r="E49" s="27" t="s">
        <v>6</v>
      </c>
      <c r="F49" s="28" t="e">
        <f>#REF!</f>
        <v>#REF!</v>
      </c>
      <c r="G49" s="35" t="e">
        <f t="shared" si="36"/>
        <v>#REF!</v>
      </c>
      <c r="H49" s="27" t="e">
        <f>#REF!</f>
        <v>#REF!</v>
      </c>
      <c r="I49" s="35" t="e">
        <f t="shared" si="37"/>
        <v>#REF!</v>
      </c>
      <c r="J49" s="35" t="e">
        <f t="shared" si="38"/>
        <v>#REF!</v>
      </c>
      <c r="K49" s="35" t="e">
        <f t="shared" si="39"/>
        <v>#REF!</v>
      </c>
      <c r="L49" s="35" t="e">
        <f t="shared" si="40"/>
        <v>#REF!</v>
      </c>
      <c r="M49" s="35" t="e">
        <f t="shared" si="41"/>
        <v>#REF!</v>
      </c>
      <c r="N49" s="35" t="e">
        <f t="shared" si="42"/>
        <v>#REF!</v>
      </c>
      <c r="O49" s="35" t="e">
        <f t="shared" si="43"/>
        <v>#REF!</v>
      </c>
      <c r="P49" s="35" t="e">
        <f t="shared" si="44"/>
        <v>#REF!</v>
      </c>
      <c r="Q49" s="35" t="e">
        <f t="shared" si="45"/>
        <v>#REF!</v>
      </c>
      <c r="R49" s="35" t="e">
        <f t="shared" si="46"/>
        <v>#REF!</v>
      </c>
      <c r="S49" s="85" t="e">
        <f t="shared" si="47"/>
        <v>#REF!</v>
      </c>
      <c r="T49" s="9"/>
    </row>
    <row r="50" spans="1:20" s="10" customFormat="1" ht="12">
      <c r="A50" s="86"/>
      <c r="B50" s="31" t="s">
        <v>66</v>
      </c>
      <c r="C50" s="26">
        <v>4</v>
      </c>
      <c r="D50" s="27">
        <v>2</v>
      </c>
      <c r="E50" s="27" t="s">
        <v>5</v>
      </c>
      <c r="F50" s="28" t="e">
        <f>#REF!</f>
        <v>#REF!</v>
      </c>
      <c r="G50" s="35" t="e">
        <f t="shared" si="36"/>
        <v>#REF!</v>
      </c>
      <c r="H50" s="27" t="e">
        <f>#REF!</f>
        <v>#REF!</v>
      </c>
      <c r="I50" s="35" t="e">
        <f t="shared" si="37"/>
        <v>#REF!</v>
      </c>
      <c r="J50" s="35" t="e">
        <f t="shared" si="38"/>
        <v>#REF!</v>
      </c>
      <c r="K50" s="35" t="e">
        <f t="shared" si="39"/>
        <v>#REF!</v>
      </c>
      <c r="L50" s="35" t="e">
        <f t="shared" si="40"/>
        <v>#REF!</v>
      </c>
      <c r="M50" s="35" t="e">
        <f t="shared" si="41"/>
        <v>#REF!</v>
      </c>
      <c r="N50" s="35" t="e">
        <f t="shared" si="42"/>
        <v>#REF!</v>
      </c>
      <c r="O50" s="35" t="e">
        <f t="shared" si="43"/>
        <v>#REF!</v>
      </c>
      <c r="P50" s="35" t="e">
        <f t="shared" si="44"/>
        <v>#REF!</v>
      </c>
      <c r="Q50" s="35" t="e">
        <f t="shared" si="45"/>
        <v>#REF!</v>
      </c>
      <c r="R50" s="35" t="e">
        <f t="shared" si="46"/>
        <v>#REF!</v>
      </c>
      <c r="S50" s="85" t="e">
        <f t="shared" si="47"/>
        <v>#REF!</v>
      </c>
      <c r="T50" s="9"/>
    </row>
    <row r="51" spans="1:20" s="12" customFormat="1" ht="12.75" thickBot="1">
      <c r="A51" s="86"/>
      <c r="B51" s="36" t="s">
        <v>67</v>
      </c>
      <c r="C51" s="32">
        <v>4</v>
      </c>
      <c r="D51" s="33">
        <v>2</v>
      </c>
      <c r="E51" s="33" t="s">
        <v>7</v>
      </c>
      <c r="F51" s="34" t="e">
        <f>#REF!</f>
        <v>#REF!</v>
      </c>
      <c r="G51" s="35" t="e">
        <f t="shared" si="36"/>
        <v>#REF!</v>
      </c>
      <c r="H51" s="33" t="e">
        <f>#REF!</f>
        <v>#REF!</v>
      </c>
      <c r="I51" s="35" t="e">
        <f t="shared" si="37"/>
        <v>#REF!</v>
      </c>
      <c r="J51" s="35" t="e">
        <f t="shared" si="38"/>
        <v>#REF!</v>
      </c>
      <c r="K51" s="35" t="e">
        <f t="shared" si="39"/>
        <v>#REF!</v>
      </c>
      <c r="L51" s="35" t="e">
        <f t="shared" si="40"/>
        <v>#REF!</v>
      </c>
      <c r="M51" s="35" t="e">
        <f t="shared" si="41"/>
        <v>#REF!</v>
      </c>
      <c r="N51" s="35" t="e">
        <f t="shared" si="42"/>
        <v>#REF!</v>
      </c>
      <c r="O51" s="35" t="e">
        <f t="shared" si="43"/>
        <v>#REF!</v>
      </c>
      <c r="P51" s="35" t="e">
        <f t="shared" si="44"/>
        <v>#REF!</v>
      </c>
      <c r="Q51" s="35" t="e">
        <f t="shared" si="45"/>
        <v>#REF!</v>
      </c>
      <c r="R51" s="35" t="e">
        <f t="shared" si="46"/>
        <v>#REF!</v>
      </c>
      <c r="S51" s="85" t="e">
        <f t="shared" si="47"/>
        <v>#REF!</v>
      </c>
      <c r="T51" s="11"/>
    </row>
    <row r="52" spans="1:20" s="12" customFormat="1" ht="11.25" customHeight="1" thickBot="1">
      <c r="A52" s="56"/>
      <c r="B52" s="189" t="s">
        <v>34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  <c r="T52" s="11"/>
    </row>
    <row r="53" spans="1:20" s="12" customFormat="1" ht="12" customHeight="1">
      <c r="A53" s="87"/>
      <c r="B53" s="22" t="s">
        <v>68</v>
      </c>
      <c r="C53" s="23">
        <v>12</v>
      </c>
      <c r="D53" s="24">
        <v>0.75</v>
      </c>
      <c r="E53" s="24" t="s">
        <v>35</v>
      </c>
      <c r="F53" s="24" t="e">
        <f>#REF!</f>
        <v>#REF!</v>
      </c>
      <c r="G53" s="35" t="e">
        <f>ROUND(F53*1.18/0.06,0)*0.06</f>
        <v>#REF!</v>
      </c>
      <c r="H53" s="24" t="e">
        <f>#REF!</f>
        <v>#REF!</v>
      </c>
      <c r="I53" s="35" t="e">
        <f>ROUND(F53*1.22/0.06,0)*0.06</f>
        <v>#REF!</v>
      </c>
      <c r="J53" s="35" t="e">
        <f>ROUND(F53*1.33/0.06,0)*0.06</f>
        <v>#REF!</v>
      </c>
      <c r="K53" s="35" t="e">
        <f>ROUND(F53*1.38/0.06,0)*0.06</f>
        <v>#REF!</v>
      </c>
      <c r="L53" s="35" t="e">
        <f>ROUND(F53*1.27/0.06,0)*0.06</f>
        <v>#REF!</v>
      </c>
      <c r="M53" s="35" t="e">
        <f>ROUND(F53*1.22/0.06,0)*0.06</f>
        <v>#REF!</v>
      </c>
      <c r="N53" s="35" t="e">
        <f>ROUND(F53*1.03/0.06,0)*0.06</f>
        <v>#REF!</v>
      </c>
      <c r="O53" s="35" t="e">
        <f>ROUND(F53*1.05/0.06,0)*0.06</f>
        <v>#REF!</v>
      </c>
      <c r="P53" s="35" t="e">
        <f>ROUND(F53*1.06/0.06,0)*0.06</f>
        <v>#REF!</v>
      </c>
      <c r="Q53" s="35" t="e">
        <f>ROUND(F53*1.07/0.06,0)*0.06</f>
        <v>#REF!</v>
      </c>
      <c r="R53" s="35" t="e">
        <f>ROUND(F53*1.08/0.06,0)*0.06</f>
        <v>#REF!</v>
      </c>
      <c r="S53" s="85" t="e">
        <f>ROUND(F53*1.1/0.06,0)*0.06</f>
        <v>#REF!</v>
      </c>
      <c r="T53" s="11"/>
    </row>
    <row r="54" spans="1:20" s="12" customFormat="1" ht="12" customHeight="1" thickBot="1">
      <c r="A54" s="88"/>
      <c r="B54" s="36" t="s">
        <v>69</v>
      </c>
      <c r="C54" s="32">
        <v>12</v>
      </c>
      <c r="D54" s="33">
        <v>0.75</v>
      </c>
      <c r="E54" s="33" t="s">
        <v>35</v>
      </c>
      <c r="F54" s="33" t="e">
        <f>#REF!</f>
        <v>#REF!</v>
      </c>
      <c r="G54" s="35" t="e">
        <f>ROUND(F54*1.18/0.06,0)*0.06</f>
        <v>#REF!</v>
      </c>
      <c r="H54" s="33" t="e">
        <f>#REF!</f>
        <v>#REF!</v>
      </c>
      <c r="I54" s="35" t="e">
        <f>ROUND(F54*1.22/0.06,0)*0.06</f>
        <v>#REF!</v>
      </c>
      <c r="J54" s="35" t="e">
        <f>ROUND(F54*1.33/0.06,0)*0.06</f>
        <v>#REF!</v>
      </c>
      <c r="K54" s="35" t="e">
        <f>ROUND(F54*1.38/0.06,0)*0.06</f>
        <v>#REF!</v>
      </c>
      <c r="L54" s="35" t="e">
        <f>ROUND(F54*1.27/0.06,0)*0.06</f>
        <v>#REF!</v>
      </c>
      <c r="M54" s="35" t="e">
        <f>ROUND(F54*1.22/0.06,0)*0.06</f>
        <v>#REF!</v>
      </c>
      <c r="N54" s="35" t="e">
        <f>ROUND(F54*1.03/0.06,0)*0.06</f>
        <v>#REF!</v>
      </c>
      <c r="O54" s="35" t="e">
        <f>ROUND(F54*1.05/0.06,0)*0.06</f>
        <v>#REF!</v>
      </c>
      <c r="P54" s="35" t="e">
        <f>ROUND(F54*1.06/0.06,0)*0.06</f>
        <v>#REF!</v>
      </c>
      <c r="Q54" s="35" t="e">
        <f>ROUND(F54*1.07/0.06,0)*0.06</f>
        <v>#REF!</v>
      </c>
      <c r="R54" s="35" t="e">
        <f>ROUND(F54*1.08/0.06,0)*0.06</f>
        <v>#REF!</v>
      </c>
      <c r="S54" s="85" t="e">
        <f>ROUND(F54*1.1/0.06,0)*0.06</f>
        <v>#REF!</v>
      </c>
      <c r="T54" s="11"/>
    </row>
    <row r="55" spans="1:20" s="10" customFormat="1" ht="15" customHeight="1" thickBot="1">
      <c r="A55" s="57"/>
      <c r="B55" s="183" t="s">
        <v>9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"/>
    </row>
    <row r="56" spans="1:20" s="10" customFormat="1" ht="17.25" customHeight="1">
      <c r="A56" s="58"/>
      <c r="B56" s="97" t="s">
        <v>126</v>
      </c>
      <c r="C56" s="38">
        <v>12</v>
      </c>
      <c r="D56" s="24">
        <v>0.25</v>
      </c>
      <c r="E56" s="24">
        <v>40</v>
      </c>
      <c r="F56" s="35" t="e">
        <f>#REF!</f>
        <v>#REF!</v>
      </c>
      <c r="G56" s="35" t="e">
        <f aca="true" t="shared" si="48" ref="G56:G73">ROUND(F56*1.18/0.06,0)*0.06</f>
        <v>#REF!</v>
      </c>
      <c r="H56" s="24" t="e">
        <f>#REF!</f>
        <v>#REF!</v>
      </c>
      <c r="I56" s="35" t="e">
        <f aca="true" t="shared" si="49" ref="I56:I73">ROUND(F56*1.22/0.06,0)*0.06</f>
        <v>#REF!</v>
      </c>
      <c r="J56" s="35" t="e">
        <f aca="true" t="shared" si="50" ref="J56:J73">ROUND(F56*1.33/0.06,0)*0.06</f>
        <v>#REF!</v>
      </c>
      <c r="K56" s="35" t="e">
        <f aca="true" t="shared" si="51" ref="K56:K66">ROUND(F56*1.38/0.06,0)*0.06</f>
        <v>#REF!</v>
      </c>
      <c r="L56" s="35" t="e">
        <f aca="true" t="shared" si="52" ref="L56:L73">ROUND(F56*1.27/0.06,0)*0.06</f>
        <v>#REF!</v>
      </c>
      <c r="M56" s="35" t="e">
        <f aca="true" t="shared" si="53" ref="M56:M73">ROUND(F56*1.22/0.06,0)*0.06</f>
        <v>#REF!</v>
      </c>
      <c r="N56" s="35" t="e">
        <f aca="true" t="shared" si="54" ref="N56:N73">ROUND(F56*1.03/0.06,0)*0.06</f>
        <v>#REF!</v>
      </c>
      <c r="O56" s="35" t="e">
        <f aca="true" t="shared" si="55" ref="O56:O73">ROUND(F56*1.05/0.06,0)*0.06</f>
        <v>#REF!</v>
      </c>
      <c r="P56" s="35" t="e">
        <f aca="true" t="shared" si="56" ref="P56:P73">ROUND(F56*1.06/0.06,0)*0.06</f>
        <v>#REF!</v>
      </c>
      <c r="Q56" s="35" t="e">
        <f aca="true" t="shared" si="57" ref="Q56:Q73">ROUND(F56*1.07/0.06,0)*0.06</f>
        <v>#REF!</v>
      </c>
      <c r="R56" s="35" t="e">
        <f aca="true" t="shared" si="58" ref="R56:R73">ROUND(F56*1.08/0.06,0)*0.06</f>
        <v>#REF!</v>
      </c>
      <c r="S56" s="85" t="e">
        <f aca="true" t="shared" si="59" ref="S56:S73">ROUND(F56*1.1/0.06,0)*0.06</f>
        <v>#REF!</v>
      </c>
      <c r="T56" s="9"/>
    </row>
    <row r="57" spans="1:20" s="2" customFormat="1" ht="13.5" customHeight="1">
      <c r="A57" s="58"/>
      <c r="B57" s="39" t="s">
        <v>127</v>
      </c>
      <c r="C57" s="40">
        <v>12</v>
      </c>
      <c r="D57" s="27">
        <v>0.25</v>
      </c>
      <c r="E57" s="27">
        <v>40</v>
      </c>
      <c r="F57" s="28" t="e">
        <f>#REF!</f>
        <v>#REF!</v>
      </c>
      <c r="G57" s="35" t="e">
        <f t="shared" si="48"/>
        <v>#REF!</v>
      </c>
      <c r="H57" s="27" t="e">
        <f>#REF!</f>
        <v>#REF!</v>
      </c>
      <c r="I57" s="35" t="e">
        <f t="shared" si="49"/>
        <v>#REF!</v>
      </c>
      <c r="J57" s="35" t="e">
        <f t="shared" si="50"/>
        <v>#REF!</v>
      </c>
      <c r="K57" s="35" t="e">
        <f t="shared" si="51"/>
        <v>#REF!</v>
      </c>
      <c r="L57" s="35" t="e">
        <f t="shared" si="52"/>
        <v>#REF!</v>
      </c>
      <c r="M57" s="35" t="e">
        <f t="shared" si="53"/>
        <v>#REF!</v>
      </c>
      <c r="N57" s="35" t="e">
        <f t="shared" si="54"/>
        <v>#REF!</v>
      </c>
      <c r="O57" s="35" t="e">
        <f t="shared" si="55"/>
        <v>#REF!</v>
      </c>
      <c r="P57" s="35" t="e">
        <f t="shared" si="56"/>
        <v>#REF!</v>
      </c>
      <c r="Q57" s="35" t="e">
        <f t="shared" si="57"/>
        <v>#REF!</v>
      </c>
      <c r="R57" s="35" t="e">
        <f t="shared" si="58"/>
        <v>#REF!</v>
      </c>
      <c r="S57" s="85" t="e">
        <f t="shared" si="59"/>
        <v>#REF!</v>
      </c>
      <c r="T57" s="8"/>
    </row>
    <row r="58" spans="1:20" s="10" customFormat="1" ht="14.25" customHeight="1">
      <c r="A58" s="58"/>
      <c r="B58" s="39" t="s">
        <v>128</v>
      </c>
      <c r="C58" s="40">
        <v>12</v>
      </c>
      <c r="D58" s="27">
        <v>0.25</v>
      </c>
      <c r="E58" s="27">
        <v>42</v>
      </c>
      <c r="F58" s="28" t="e">
        <f>#REF!</f>
        <v>#REF!</v>
      </c>
      <c r="G58" s="35" t="e">
        <f t="shared" si="48"/>
        <v>#REF!</v>
      </c>
      <c r="H58" s="27" t="e">
        <f>#REF!</f>
        <v>#REF!</v>
      </c>
      <c r="I58" s="35" t="e">
        <f t="shared" si="49"/>
        <v>#REF!</v>
      </c>
      <c r="J58" s="35" t="e">
        <f t="shared" si="50"/>
        <v>#REF!</v>
      </c>
      <c r="K58" s="35" t="e">
        <f t="shared" si="51"/>
        <v>#REF!</v>
      </c>
      <c r="L58" s="35" t="e">
        <f t="shared" si="52"/>
        <v>#REF!</v>
      </c>
      <c r="M58" s="35" t="e">
        <f t="shared" si="53"/>
        <v>#REF!</v>
      </c>
      <c r="N58" s="35" t="e">
        <f t="shared" si="54"/>
        <v>#REF!</v>
      </c>
      <c r="O58" s="35" t="e">
        <f t="shared" si="55"/>
        <v>#REF!</v>
      </c>
      <c r="P58" s="35" t="e">
        <f t="shared" si="56"/>
        <v>#REF!</v>
      </c>
      <c r="Q58" s="35" t="e">
        <f t="shared" si="57"/>
        <v>#REF!</v>
      </c>
      <c r="R58" s="35" t="e">
        <f t="shared" si="58"/>
        <v>#REF!</v>
      </c>
      <c r="S58" s="85" t="e">
        <f t="shared" si="59"/>
        <v>#REF!</v>
      </c>
      <c r="T58" s="9"/>
    </row>
    <row r="59" spans="1:20" s="10" customFormat="1" ht="21" customHeight="1">
      <c r="A59" s="58"/>
      <c r="B59" s="39" t="s">
        <v>129</v>
      </c>
      <c r="C59" s="40">
        <v>12</v>
      </c>
      <c r="D59" s="27">
        <v>0.5</v>
      </c>
      <c r="E59" s="27">
        <v>40</v>
      </c>
      <c r="F59" s="28" t="e">
        <f>#REF!</f>
        <v>#REF!</v>
      </c>
      <c r="G59" s="35" t="e">
        <f t="shared" si="48"/>
        <v>#REF!</v>
      </c>
      <c r="H59" s="27" t="e">
        <f>#REF!</f>
        <v>#REF!</v>
      </c>
      <c r="I59" s="35" t="e">
        <f t="shared" si="49"/>
        <v>#REF!</v>
      </c>
      <c r="J59" s="35" t="e">
        <f t="shared" si="50"/>
        <v>#REF!</v>
      </c>
      <c r="K59" s="35" t="e">
        <f t="shared" si="51"/>
        <v>#REF!</v>
      </c>
      <c r="L59" s="35" t="e">
        <f t="shared" si="52"/>
        <v>#REF!</v>
      </c>
      <c r="M59" s="35" t="e">
        <f t="shared" si="53"/>
        <v>#REF!</v>
      </c>
      <c r="N59" s="35" t="e">
        <f t="shared" si="54"/>
        <v>#REF!</v>
      </c>
      <c r="O59" s="35" t="e">
        <f t="shared" si="55"/>
        <v>#REF!</v>
      </c>
      <c r="P59" s="35" t="e">
        <f t="shared" si="56"/>
        <v>#REF!</v>
      </c>
      <c r="Q59" s="35" t="e">
        <f t="shared" si="57"/>
        <v>#REF!</v>
      </c>
      <c r="R59" s="35" t="e">
        <f t="shared" si="58"/>
        <v>#REF!</v>
      </c>
      <c r="S59" s="85" t="e">
        <f t="shared" si="59"/>
        <v>#REF!</v>
      </c>
      <c r="T59" s="9"/>
    </row>
    <row r="60" spans="1:20" s="10" customFormat="1" ht="14.25" customHeight="1">
      <c r="A60" s="58"/>
      <c r="B60" s="39" t="s">
        <v>130</v>
      </c>
      <c r="C60" s="40">
        <v>6</v>
      </c>
      <c r="D60" s="27">
        <v>0.5</v>
      </c>
      <c r="E60" s="27">
        <v>40</v>
      </c>
      <c r="F60" s="28" t="e">
        <f>#REF!</f>
        <v>#REF!</v>
      </c>
      <c r="G60" s="35" t="e">
        <f t="shared" si="48"/>
        <v>#REF!</v>
      </c>
      <c r="H60" s="27" t="e">
        <f>#REF!</f>
        <v>#REF!</v>
      </c>
      <c r="I60" s="35" t="e">
        <f t="shared" si="49"/>
        <v>#REF!</v>
      </c>
      <c r="J60" s="35" t="e">
        <f t="shared" si="50"/>
        <v>#REF!</v>
      </c>
      <c r="K60" s="35" t="e">
        <f t="shared" si="51"/>
        <v>#REF!</v>
      </c>
      <c r="L60" s="35" t="e">
        <f t="shared" si="52"/>
        <v>#REF!</v>
      </c>
      <c r="M60" s="35" t="e">
        <f t="shared" si="53"/>
        <v>#REF!</v>
      </c>
      <c r="N60" s="35" t="e">
        <f t="shared" si="54"/>
        <v>#REF!</v>
      </c>
      <c r="O60" s="35" t="e">
        <f t="shared" si="55"/>
        <v>#REF!</v>
      </c>
      <c r="P60" s="35" t="e">
        <f t="shared" si="56"/>
        <v>#REF!</v>
      </c>
      <c r="Q60" s="35" t="e">
        <f t="shared" si="57"/>
        <v>#REF!</v>
      </c>
      <c r="R60" s="35" t="e">
        <f t="shared" si="58"/>
        <v>#REF!</v>
      </c>
      <c r="S60" s="85" t="e">
        <f t="shared" si="59"/>
        <v>#REF!</v>
      </c>
      <c r="T60" s="9"/>
    </row>
    <row r="61" spans="1:20" s="10" customFormat="1" ht="14.25" customHeight="1">
      <c r="A61" s="58"/>
      <c r="B61" s="39" t="s">
        <v>131</v>
      </c>
      <c r="C61" s="40">
        <v>6</v>
      </c>
      <c r="D61" s="27">
        <v>0.5</v>
      </c>
      <c r="E61" s="27">
        <v>42</v>
      </c>
      <c r="F61" s="28" t="e">
        <f>#REF!</f>
        <v>#REF!</v>
      </c>
      <c r="G61" s="35" t="e">
        <f t="shared" si="48"/>
        <v>#REF!</v>
      </c>
      <c r="H61" s="27" t="e">
        <f>#REF!</f>
        <v>#REF!</v>
      </c>
      <c r="I61" s="35" t="e">
        <f t="shared" si="49"/>
        <v>#REF!</v>
      </c>
      <c r="J61" s="35" t="e">
        <f t="shared" si="50"/>
        <v>#REF!</v>
      </c>
      <c r="K61" s="35" t="e">
        <f t="shared" si="51"/>
        <v>#REF!</v>
      </c>
      <c r="L61" s="35" t="e">
        <f t="shared" si="52"/>
        <v>#REF!</v>
      </c>
      <c r="M61" s="35" t="e">
        <f t="shared" si="53"/>
        <v>#REF!</v>
      </c>
      <c r="N61" s="35" t="e">
        <f t="shared" si="54"/>
        <v>#REF!</v>
      </c>
      <c r="O61" s="35" t="e">
        <f t="shared" si="55"/>
        <v>#REF!</v>
      </c>
      <c r="P61" s="35" t="e">
        <f t="shared" si="56"/>
        <v>#REF!</v>
      </c>
      <c r="Q61" s="35" t="e">
        <f t="shared" si="57"/>
        <v>#REF!</v>
      </c>
      <c r="R61" s="35" t="e">
        <f t="shared" si="58"/>
        <v>#REF!</v>
      </c>
      <c r="S61" s="85" t="e">
        <f t="shared" si="59"/>
        <v>#REF!</v>
      </c>
      <c r="T61" s="9"/>
    </row>
    <row r="62" spans="1:20" s="10" customFormat="1" ht="14.25" customHeight="1">
      <c r="A62" s="58"/>
      <c r="B62" s="39" t="s">
        <v>70</v>
      </c>
      <c r="C62" s="40">
        <v>12</v>
      </c>
      <c r="D62" s="27">
        <v>0.5</v>
      </c>
      <c r="E62" s="27">
        <v>40</v>
      </c>
      <c r="F62" s="28" t="e">
        <f>#REF!</f>
        <v>#REF!</v>
      </c>
      <c r="G62" s="35" t="e">
        <f t="shared" si="48"/>
        <v>#REF!</v>
      </c>
      <c r="H62" s="27" t="e">
        <f>#REF!</f>
        <v>#REF!</v>
      </c>
      <c r="I62" s="35" t="e">
        <f t="shared" si="49"/>
        <v>#REF!</v>
      </c>
      <c r="J62" s="35" t="e">
        <f t="shared" si="50"/>
        <v>#REF!</v>
      </c>
      <c r="K62" s="35" t="e">
        <f t="shared" si="51"/>
        <v>#REF!</v>
      </c>
      <c r="L62" s="35" t="e">
        <f t="shared" si="52"/>
        <v>#REF!</v>
      </c>
      <c r="M62" s="35" t="e">
        <f t="shared" si="53"/>
        <v>#REF!</v>
      </c>
      <c r="N62" s="35" t="e">
        <f t="shared" si="54"/>
        <v>#REF!</v>
      </c>
      <c r="O62" s="35" t="e">
        <f t="shared" si="55"/>
        <v>#REF!</v>
      </c>
      <c r="P62" s="35" t="e">
        <f t="shared" si="56"/>
        <v>#REF!</v>
      </c>
      <c r="Q62" s="35" t="e">
        <f t="shared" si="57"/>
        <v>#REF!</v>
      </c>
      <c r="R62" s="35" t="e">
        <f t="shared" si="58"/>
        <v>#REF!</v>
      </c>
      <c r="S62" s="85" t="e">
        <f t="shared" si="59"/>
        <v>#REF!</v>
      </c>
      <c r="T62" s="9"/>
    </row>
    <row r="63" spans="1:20" s="10" customFormat="1" ht="14.25" customHeight="1">
      <c r="A63" s="58"/>
      <c r="B63" s="39" t="s">
        <v>71</v>
      </c>
      <c r="C63" s="40">
        <v>6</v>
      </c>
      <c r="D63" s="27">
        <v>0.5</v>
      </c>
      <c r="E63" s="27">
        <v>40</v>
      </c>
      <c r="F63" s="28" t="e">
        <f>#REF!</f>
        <v>#REF!</v>
      </c>
      <c r="G63" s="35" t="e">
        <f t="shared" si="48"/>
        <v>#REF!</v>
      </c>
      <c r="H63" s="27" t="e">
        <f>#REF!</f>
        <v>#REF!</v>
      </c>
      <c r="I63" s="35" t="e">
        <f t="shared" si="49"/>
        <v>#REF!</v>
      </c>
      <c r="J63" s="35" t="e">
        <f t="shared" si="50"/>
        <v>#REF!</v>
      </c>
      <c r="K63" s="35" t="e">
        <f t="shared" si="51"/>
        <v>#REF!</v>
      </c>
      <c r="L63" s="35" t="e">
        <f t="shared" si="52"/>
        <v>#REF!</v>
      </c>
      <c r="M63" s="35" t="e">
        <f t="shared" si="53"/>
        <v>#REF!</v>
      </c>
      <c r="N63" s="35" t="e">
        <f t="shared" si="54"/>
        <v>#REF!</v>
      </c>
      <c r="O63" s="35" t="e">
        <f t="shared" si="55"/>
        <v>#REF!</v>
      </c>
      <c r="P63" s="35" t="e">
        <f t="shared" si="56"/>
        <v>#REF!</v>
      </c>
      <c r="Q63" s="35" t="e">
        <f t="shared" si="57"/>
        <v>#REF!</v>
      </c>
      <c r="R63" s="35" t="e">
        <f t="shared" si="58"/>
        <v>#REF!</v>
      </c>
      <c r="S63" s="85" t="e">
        <f t="shared" si="59"/>
        <v>#REF!</v>
      </c>
      <c r="T63" s="9"/>
    </row>
    <row r="64" spans="1:20" s="10" customFormat="1" ht="14.25" customHeight="1">
      <c r="A64" s="58"/>
      <c r="B64" s="39" t="s">
        <v>72</v>
      </c>
      <c r="C64" s="40">
        <v>6</v>
      </c>
      <c r="D64" s="27">
        <v>0.5</v>
      </c>
      <c r="E64" s="27">
        <v>42</v>
      </c>
      <c r="F64" s="28" t="e">
        <f>#REF!</f>
        <v>#REF!</v>
      </c>
      <c r="G64" s="35" t="e">
        <f t="shared" si="48"/>
        <v>#REF!</v>
      </c>
      <c r="H64" s="27" t="e">
        <f>#REF!</f>
        <v>#REF!</v>
      </c>
      <c r="I64" s="35" t="e">
        <f t="shared" si="49"/>
        <v>#REF!</v>
      </c>
      <c r="J64" s="35" t="e">
        <f t="shared" si="50"/>
        <v>#REF!</v>
      </c>
      <c r="K64" s="35" t="e">
        <f t="shared" si="51"/>
        <v>#REF!</v>
      </c>
      <c r="L64" s="35" t="e">
        <f t="shared" si="52"/>
        <v>#REF!</v>
      </c>
      <c r="M64" s="35" t="e">
        <f t="shared" si="53"/>
        <v>#REF!</v>
      </c>
      <c r="N64" s="35" t="e">
        <f t="shared" si="54"/>
        <v>#REF!</v>
      </c>
      <c r="O64" s="35" t="e">
        <f t="shared" si="55"/>
        <v>#REF!</v>
      </c>
      <c r="P64" s="35" t="e">
        <f t="shared" si="56"/>
        <v>#REF!</v>
      </c>
      <c r="Q64" s="35" t="e">
        <f t="shared" si="57"/>
        <v>#REF!</v>
      </c>
      <c r="R64" s="35" t="e">
        <f t="shared" si="58"/>
        <v>#REF!</v>
      </c>
      <c r="S64" s="85" t="e">
        <f t="shared" si="59"/>
        <v>#REF!</v>
      </c>
      <c r="T64" s="9"/>
    </row>
    <row r="65" spans="1:20" s="10" customFormat="1" ht="14.25" customHeight="1">
      <c r="A65" s="58"/>
      <c r="B65" s="39" t="s">
        <v>73</v>
      </c>
      <c r="C65" s="40">
        <v>6</v>
      </c>
      <c r="D65" s="27">
        <v>0.5</v>
      </c>
      <c r="E65" s="27">
        <v>42</v>
      </c>
      <c r="F65" s="28" t="e">
        <f>#REF!</f>
        <v>#REF!</v>
      </c>
      <c r="G65" s="35" t="e">
        <f t="shared" si="48"/>
        <v>#REF!</v>
      </c>
      <c r="H65" s="27" t="e">
        <f>#REF!</f>
        <v>#REF!</v>
      </c>
      <c r="I65" s="35" t="e">
        <f t="shared" si="49"/>
        <v>#REF!</v>
      </c>
      <c r="J65" s="35" t="e">
        <f t="shared" si="50"/>
        <v>#REF!</v>
      </c>
      <c r="K65" s="35" t="e">
        <f t="shared" si="51"/>
        <v>#REF!</v>
      </c>
      <c r="L65" s="35" t="e">
        <f t="shared" si="52"/>
        <v>#REF!</v>
      </c>
      <c r="M65" s="35" t="e">
        <f t="shared" si="53"/>
        <v>#REF!</v>
      </c>
      <c r="N65" s="35" t="e">
        <f t="shared" si="54"/>
        <v>#REF!</v>
      </c>
      <c r="O65" s="35" t="e">
        <f t="shared" si="55"/>
        <v>#REF!</v>
      </c>
      <c r="P65" s="35" t="e">
        <f t="shared" si="56"/>
        <v>#REF!</v>
      </c>
      <c r="Q65" s="35" t="e">
        <f t="shared" si="57"/>
        <v>#REF!</v>
      </c>
      <c r="R65" s="35" t="e">
        <f t="shared" si="58"/>
        <v>#REF!</v>
      </c>
      <c r="S65" s="85" t="e">
        <f t="shared" si="59"/>
        <v>#REF!</v>
      </c>
      <c r="T65" s="9"/>
    </row>
    <row r="66" spans="1:19" s="2" customFormat="1" ht="12">
      <c r="A66" s="58"/>
      <c r="B66" s="39" t="s">
        <v>74</v>
      </c>
      <c r="C66" s="40">
        <v>4</v>
      </c>
      <c r="D66" s="27">
        <v>0.7</v>
      </c>
      <c r="E66" s="27">
        <v>42</v>
      </c>
      <c r="F66" s="27" t="e">
        <f>#REF!</f>
        <v>#REF!</v>
      </c>
      <c r="G66" s="35" t="e">
        <f t="shared" si="48"/>
        <v>#REF!</v>
      </c>
      <c r="H66" s="27" t="e">
        <f>#REF!</f>
        <v>#REF!</v>
      </c>
      <c r="I66" s="35" t="e">
        <f t="shared" si="49"/>
        <v>#REF!</v>
      </c>
      <c r="J66" s="35" t="e">
        <f t="shared" si="50"/>
        <v>#REF!</v>
      </c>
      <c r="K66" s="35" t="e">
        <f t="shared" si="51"/>
        <v>#REF!</v>
      </c>
      <c r="L66" s="35" t="e">
        <f t="shared" si="52"/>
        <v>#REF!</v>
      </c>
      <c r="M66" s="35" t="e">
        <f t="shared" si="53"/>
        <v>#REF!</v>
      </c>
      <c r="N66" s="35" t="e">
        <f t="shared" si="54"/>
        <v>#REF!</v>
      </c>
      <c r="O66" s="35" t="e">
        <f t="shared" si="55"/>
        <v>#REF!</v>
      </c>
      <c r="P66" s="35" t="e">
        <f t="shared" si="56"/>
        <v>#REF!</v>
      </c>
      <c r="Q66" s="35" t="e">
        <f t="shared" si="57"/>
        <v>#REF!</v>
      </c>
      <c r="R66" s="35" t="e">
        <f t="shared" si="58"/>
        <v>#REF!</v>
      </c>
      <c r="S66" s="85" t="e">
        <f t="shared" si="59"/>
        <v>#REF!</v>
      </c>
    </row>
    <row r="67" spans="1:19" s="2" customFormat="1" ht="12">
      <c r="A67" s="58"/>
      <c r="B67" s="39" t="s">
        <v>75</v>
      </c>
      <c r="C67" s="40">
        <v>6</v>
      </c>
      <c r="D67" s="27">
        <v>0.5</v>
      </c>
      <c r="E67" s="27">
        <v>40</v>
      </c>
      <c r="F67" s="27" t="e">
        <f>#REF!</f>
        <v>#REF!</v>
      </c>
      <c r="G67" s="35" t="e">
        <f t="shared" si="48"/>
        <v>#REF!</v>
      </c>
      <c r="H67" s="27" t="e">
        <f>#REF!</f>
        <v>#REF!</v>
      </c>
      <c r="I67" s="35" t="e">
        <f t="shared" si="49"/>
        <v>#REF!</v>
      </c>
      <c r="J67" s="35" t="e">
        <f t="shared" si="50"/>
        <v>#REF!</v>
      </c>
      <c r="K67" s="35"/>
      <c r="L67" s="35" t="e">
        <f t="shared" si="52"/>
        <v>#REF!</v>
      </c>
      <c r="M67" s="35" t="e">
        <f t="shared" si="53"/>
        <v>#REF!</v>
      </c>
      <c r="N67" s="35" t="e">
        <f t="shared" si="54"/>
        <v>#REF!</v>
      </c>
      <c r="O67" s="35" t="e">
        <f t="shared" si="55"/>
        <v>#REF!</v>
      </c>
      <c r="P67" s="35" t="e">
        <f t="shared" si="56"/>
        <v>#REF!</v>
      </c>
      <c r="Q67" s="35" t="e">
        <f t="shared" si="57"/>
        <v>#REF!</v>
      </c>
      <c r="R67" s="35" t="e">
        <f t="shared" si="58"/>
        <v>#REF!</v>
      </c>
      <c r="S67" s="85" t="e">
        <f t="shared" si="59"/>
        <v>#REF!</v>
      </c>
    </row>
    <row r="68" spans="1:19" s="2" customFormat="1" ht="12">
      <c r="A68" s="58"/>
      <c r="B68" s="39" t="s">
        <v>76</v>
      </c>
      <c r="C68" s="40">
        <v>6</v>
      </c>
      <c r="D68" s="27">
        <v>0.5</v>
      </c>
      <c r="E68" s="27">
        <v>42</v>
      </c>
      <c r="F68" s="27" t="e">
        <f>#REF!</f>
        <v>#REF!</v>
      </c>
      <c r="G68" s="35" t="e">
        <f t="shared" si="48"/>
        <v>#REF!</v>
      </c>
      <c r="H68" s="27" t="e">
        <f>#REF!</f>
        <v>#REF!</v>
      </c>
      <c r="I68" s="35" t="e">
        <f t="shared" si="49"/>
        <v>#REF!</v>
      </c>
      <c r="J68" s="35" t="e">
        <f t="shared" si="50"/>
        <v>#REF!</v>
      </c>
      <c r="K68" s="35" t="e">
        <f aca="true" t="shared" si="60" ref="K68:K73">ROUND(F68*1.38/0.06,0)*0.06</f>
        <v>#REF!</v>
      </c>
      <c r="L68" s="35" t="e">
        <f t="shared" si="52"/>
        <v>#REF!</v>
      </c>
      <c r="M68" s="35" t="e">
        <f t="shared" si="53"/>
        <v>#REF!</v>
      </c>
      <c r="N68" s="35" t="e">
        <f t="shared" si="54"/>
        <v>#REF!</v>
      </c>
      <c r="O68" s="35" t="e">
        <f t="shared" si="55"/>
        <v>#REF!</v>
      </c>
      <c r="P68" s="35" t="e">
        <f t="shared" si="56"/>
        <v>#REF!</v>
      </c>
      <c r="Q68" s="35" t="e">
        <f t="shared" si="57"/>
        <v>#REF!</v>
      </c>
      <c r="R68" s="35" t="e">
        <f t="shared" si="58"/>
        <v>#REF!</v>
      </c>
      <c r="S68" s="85" t="e">
        <f t="shared" si="59"/>
        <v>#REF!</v>
      </c>
    </row>
    <row r="69" spans="1:19" s="2" customFormat="1" ht="12">
      <c r="A69" s="58"/>
      <c r="B69" s="39" t="s">
        <v>77</v>
      </c>
      <c r="C69" s="40">
        <v>12</v>
      </c>
      <c r="D69" s="27">
        <v>0.5</v>
      </c>
      <c r="E69" s="27">
        <v>40</v>
      </c>
      <c r="F69" s="27" t="e">
        <f>#REF!</f>
        <v>#REF!</v>
      </c>
      <c r="G69" s="35" t="e">
        <f t="shared" si="48"/>
        <v>#REF!</v>
      </c>
      <c r="H69" s="27" t="e">
        <f>#REF!</f>
        <v>#REF!</v>
      </c>
      <c r="I69" s="35" t="e">
        <f t="shared" si="49"/>
        <v>#REF!</v>
      </c>
      <c r="J69" s="35" t="e">
        <f t="shared" si="50"/>
        <v>#REF!</v>
      </c>
      <c r="K69" s="35" t="e">
        <f t="shared" si="60"/>
        <v>#REF!</v>
      </c>
      <c r="L69" s="35" t="e">
        <f t="shared" si="52"/>
        <v>#REF!</v>
      </c>
      <c r="M69" s="35" t="e">
        <f t="shared" si="53"/>
        <v>#REF!</v>
      </c>
      <c r="N69" s="35" t="e">
        <f t="shared" si="54"/>
        <v>#REF!</v>
      </c>
      <c r="O69" s="35" t="e">
        <f t="shared" si="55"/>
        <v>#REF!</v>
      </c>
      <c r="P69" s="35" t="e">
        <f t="shared" si="56"/>
        <v>#REF!</v>
      </c>
      <c r="Q69" s="35" t="e">
        <f t="shared" si="57"/>
        <v>#REF!</v>
      </c>
      <c r="R69" s="35" t="e">
        <f t="shared" si="58"/>
        <v>#REF!</v>
      </c>
      <c r="S69" s="85" t="e">
        <f t="shared" si="59"/>
        <v>#REF!</v>
      </c>
    </row>
    <row r="70" spans="1:19" s="2" customFormat="1" ht="12">
      <c r="A70" s="58"/>
      <c r="B70" s="39" t="s">
        <v>78</v>
      </c>
      <c r="C70" s="40">
        <v>20</v>
      </c>
      <c r="D70" s="27">
        <v>0.25</v>
      </c>
      <c r="E70" s="27">
        <v>40</v>
      </c>
      <c r="F70" s="27" t="e">
        <f>#REF!</f>
        <v>#REF!</v>
      </c>
      <c r="G70" s="35" t="e">
        <f t="shared" si="48"/>
        <v>#REF!</v>
      </c>
      <c r="H70" s="27" t="e">
        <f>#REF!</f>
        <v>#REF!</v>
      </c>
      <c r="I70" s="35" t="e">
        <f t="shared" si="49"/>
        <v>#REF!</v>
      </c>
      <c r="J70" s="35" t="e">
        <f t="shared" si="50"/>
        <v>#REF!</v>
      </c>
      <c r="K70" s="35" t="e">
        <f t="shared" si="60"/>
        <v>#REF!</v>
      </c>
      <c r="L70" s="35" t="e">
        <f t="shared" si="52"/>
        <v>#REF!</v>
      </c>
      <c r="M70" s="35" t="e">
        <f t="shared" si="53"/>
        <v>#REF!</v>
      </c>
      <c r="N70" s="35" t="e">
        <f t="shared" si="54"/>
        <v>#REF!</v>
      </c>
      <c r="O70" s="35" t="e">
        <f t="shared" si="55"/>
        <v>#REF!</v>
      </c>
      <c r="P70" s="35" t="e">
        <f t="shared" si="56"/>
        <v>#REF!</v>
      </c>
      <c r="Q70" s="35" t="e">
        <f t="shared" si="57"/>
        <v>#REF!</v>
      </c>
      <c r="R70" s="35" t="e">
        <f t="shared" si="58"/>
        <v>#REF!</v>
      </c>
      <c r="S70" s="85" t="e">
        <f t="shared" si="59"/>
        <v>#REF!</v>
      </c>
    </row>
    <row r="71" spans="1:19" s="2" customFormat="1" ht="12">
      <c r="A71" s="58"/>
      <c r="B71" s="39" t="s">
        <v>79</v>
      </c>
      <c r="C71" s="40">
        <v>6</v>
      </c>
      <c r="D71" s="27">
        <v>0.5</v>
      </c>
      <c r="E71" s="27">
        <v>40</v>
      </c>
      <c r="F71" s="27" t="e">
        <f>#REF!</f>
        <v>#REF!</v>
      </c>
      <c r="G71" s="35" t="e">
        <f t="shared" si="48"/>
        <v>#REF!</v>
      </c>
      <c r="H71" s="27" t="e">
        <f>#REF!</f>
        <v>#REF!</v>
      </c>
      <c r="I71" s="35" t="e">
        <f t="shared" si="49"/>
        <v>#REF!</v>
      </c>
      <c r="J71" s="35" t="e">
        <f t="shared" si="50"/>
        <v>#REF!</v>
      </c>
      <c r="K71" s="35" t="e">
        <f t="shared" si="60"/>
        <v>#REF!</v>
      </c>
      <c r="L71" s="35" t="e">
        <f t="shared" si="52"/>
        <v>#REF!</v>
      </c>
      <c r="M71" s="35" t="e">
        <f t="shared" si="53"/>
        <v>#REF!</v>
      </c>
      <c r="N71" s="35" t="e">
        <f t="shared" si="54"/>
        <v>#REF!</v>
      </c>
      <c r="O71" s="35" t="e">
        <f t="shared" si="55"/>
        <v>#REF!</v>
      </c>
      <c r="P71" s="35" t="e">
        <f t="shared" si="56"/>
        <v>#REF!</v>
      </c>
      <c r="Q71" s="35" t="e">
        <f t="shared" si="57"/>
        <v>#REF!</v>
      </c>
      <c r="R71" s="35" t="e">
        <f t="shared" si="58"/>
        <v>#REF!</v>
      </c>
      <c r="S71" s="85" t="e">
        <f t="shared" si="59"/>
        <v>#REF!</v>
      </c>
    </row>
    <row r="72" spans="1:19" s="2" customFormat="1" ht="12">
      <c r="A72" s="58"/>
      <c r="B72" s="39" t="s">
        <v>80</v>
      </c>
      <c r="C72" s="40">
        <v>6</v>
      </c>
      <c r="D72" s="27">
        <v>0.5</v>
      </c>
      <c r="E72" s="27">
        <v>40</v>
      </c>
      <c r="F72" s="27" t="e">
        <f>#REF!</f>
        <v>#REF!</v>
      </c>
      <c r="G72" s="35" t="e">
        <f t="shared" si="48"/>
        <v>#REF!</v>
      </c>
      <c r="H72" s="27" t="e">
        <f>#REF!</f>
        <v>#REF!</v>
      </c>
      <c r="I72" s="35" t="e">
        <f t="shared" si="49"/>
        <v>#REF!</v>
      </c>
      <c r="J72" s="35" t="e">
        <f t="shared" si="50"/>
        <v>#REF!</v>
      </c>
      <c r="K72" s="35" t="e">
        <f t="shared" si="60"/>
        <v>#REF!</v>
      </c>
      <c r="L72" s="35" t="e">
        <f t="shared" si="52"/>
        <v>#REF!</v>
      </c>
      <c r="M72" s="35" t="e">
        <f t="shared" si="53"/>
        <v>#REF!</v>
      </c>
      <c r="N72" s="35" t="e">
        <f t="shared" si="54"/>
        <v>#REF!</v>
      </c>
      <c r="O72" s="35" t="e">
        <f t="shared" si="55"/>
        <v>#REF!</v>
      </c>
      <c r="P72" s="35" t="e">
        <f t="shared" si="56"/>
        <v>#REF!</v>
      </c>
      <c r="Q72" s="35" t="e">
        <f t="shared" si="57"/>
        <v>#REF!</v>
      </c>
      <c r="R72" s="35" t="e">
        <f t="shared" si="58"/>
        <v>#REF!</v>
      </c>
      <c r="S72" s="85" t="e">
        <f t="shared" si="59"/>
        <v>#REF!</v>
      </c>
    </row>
    <row r="73" spans="1:19" s="2" customFormat="1" ht="12.75" thickBot="1">
      <c r="A73" s="58"/>
      <c r="B73" s="41" t="s">
        <v>81</v>
      </c>
      <c r="C73" s="42">
        <v>6</v>
      </c>
      <c r="D73" s="33">
        <v>0.5</v>
      </c>
      <c r="E73" s="33">
        <v>42</v>
      </c>
      <c r="F73" s="27" t="e">
        <f>#REF!</f>
        <v>#REF!</v>
      </c>
      <c r="G73" s="35" t="e">
        <f t="shared" si="48"/>
        <v>#REF!</v>
      </c>
      <c r="H73" s="33" t="e">
        <f>#REF!</f>
        <v>#REF!</v>
      </c>
      <c r="I73" s="35" t="e">
        <f t="shared" si="49"/>
        <v>#REF!</v>
      </c>
      <c r="J73" s="35" t="e">
        <f t="shared" si="50"/>
        <v>#REF!</v>
      </c>
      <c r="K73" s="35" t="e">
        <f t="shared" si="60"/>
        <v>#REF!</v>
      </c>
      <c r="L73" s="35" t="e">
        <f t="shared" si="52"/>
        <v>#REF!</v>
      </c>
      <c r="M73" s="35" t="e">
        <f t="shared" si="53"/>
        <v>#REF!</v>
      </c>
      <c r="N73" s="35" t="e">
        <f t="shared" si="54"/>
        <v>#REF!</v>
      </c>
      <c r="O73" s="35" t="e">
        <f t="shared" si="55"/>
        <v>#REF!</v>
      </c>
      <c r="P73" s="35" t="e">
        <f t="shared" si="56"/>
        <v>#REF!</v>
      </c>
      <c r="Q73" s="35" t="e">
        <f t="shared" si="57"/>
        <v>#REF!</v>
      </c>
      <c r="R73" s="35" t="e">
        <f t="shared" si="58"/>
        <v>#REF!</v>
      </c>
      <c r="S73" s="85" t="e">
        <f t="shared" si="59"/>
        <v>#REF!</v>
      </c>
    </row>
    <row r="74" spans="1:19" s="2" customFormat="1" ht="13.5" customHeight="1" thickBot="1">
      <c r="A74" s="59"/>
      <c r="B74" s="180" t="s">
        <v>10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2"/>
    </row>
    <row r="75" spans="1:19" s="2" customFormat="1" ht="12">
      <c r="A75" s="60"/>
      <c r="B75" s="22" t="s">
        <v>82</v>
      </c>
      <c r="C75" s="23">
        <v>20</v>
      </c>
      <c r="D75" s="24">
        <v>0.05</v>
      </c>
      <c r="E75" s="24">
        <v>42</v>
      </c>
      <c r="F75" s="35" t="e">
        <f>#REF!</f>
        <v>#REF!</v>
      </c>
      <c r="G75" s="35" t="e">
        <f aca="true" t="shared" si="61" ref="G75:G87">ROUND(F75*1.18/0.06,0)*0.06</f>
        <v>#REF!</v>
      </c>
      <c r="H75" s="24" t="e">
        <f>#REF!</f>
        <v>#REF!</v>
      </c>
      <c r="I75" s="35" t="e">
        <f aca="true" t="shared" si="62" ref="I75:I87">ROUND(F75*1.22/0.06,0)*0.06</f>
        <v>#REF!</v>
      </c>
      <c r="J75" s="35" t="e">
        <f aca="true" t="shared" si="63" ref="J75:J87">ROUND(F75*1.33/0.06,0)*0.06</f>
        <v>#REF!</v>
      </c>
      <c r="K75" s="35" t="e">
        <f aca="true" t="shared" si="64" ref="K75:K87">ROUND(F75*1.38/0.06,0)*0.06</f>
        <v>#REF!</v>
      </c>
      <c r="L75" s="35" t="e">
        <f aca="true" t="shared" si="65" ref="L75:L87">ROUND(F75*1.27/0.06,0)*0.06</f>
        <v>#REF!</v>
      </c>
      <c r="M75" s="35" t="e">
        <f aca="true" t="shared" si="66" ref="M75:M87">ROUND(F75*1.22/0.06,0)*0.06</f>
        <v>#REF!</v>
      </c>
      <c r="N75" s="35" t="e">
        <f aca="true" t="shared" si="67" ref="N75:N87">ROUND(F75*1.03/0.06,0)*0.06</f>
        <v>#REF!</v>
      </c>
      <c r="O75" s="35" t="e">
        <f aca="true" t="shared" si="68" ref="O75:O87">ROUND(F75*1.05/0.06,0)*0.06</f>
        <v>#REF!</v>
      </c>
      <c r="P75" s="35" t="e">
        <f aca="true" t="shared" si="69" ref="P75:P87">ROUND(F75*1.06/0.06,0)*0.06</f>
        <v>#REF!</v>
      </c>
      <c r="Q75" s="35" t="e">
        <f aca="true" t="shared" si="70" ref="Q75:Q87">ROUND(F75*1.07/0.06,0)*0.06</f>
        <v>#REF!</v>
      </c>
      <c r="R75" s="35" t="e">
        <f aca="true" t="shared" si="71" ref="R75:R87">ROUND(F75*1.08/0.06,0)*0.06</f>
        <v>#REF!</v>
      </c>
      <c r="S75" s="85" t="e">
        <f aca="true" t="shared" si="72" ref="S75:S87">ROUND(F75*1.1/0.06,0)*0.06</f>
        <v>#REF!</v>
      </c>
    </row>
    <row r="76" spans="1:19" s="2" customFormat="1" ht="12">
      <c r="A76" s="60"/>
      <c r="B76" s="31" t="s">
        <v>83</v>
      </c>
      <c r="C76" s="26">
        <v>6</v>
      </c>
      <c r="D76" s="27">
        <v>0.35</v>
      </c>
      <c r="E76" s="27">
        <v>42</v>
      </c>
      <c r="F76" s="28" t="e">
        <f>#REF!</f>
        <v>#REF!</v>
      </c>
      <c r="G76" s="35" t="e">
        <f t="shared" si="61"/>
        <v>#REF!</v>
      </c>
      <c r="H76" s="27" t="e">
        <f>#REF!</f>
        <v>#REF!</v>
      </c>
      <c r="I76" s="35" t="e">
        <f t="shared" si="62"/>
        <v>#REF!</v>
      </c>
      <c r="J76" s="35" t="e">
        <f t="shared" si="63"/>
        <v>#REF!</v>
      </c>
      <c r="K76" s="35" t="e">
        <f t="shared" si="64"/>
        <v>#REF!</v>
      </c>
      <c r="L76" s="35" t="e">
        <f t="shared" si="65"/>
        <v>#REF!</v>
      </c>
      <c r="M76" s="35" t="e">
        <f t="shared" si="66"/>
        <v>#REF!</v>
      </c>
      <c r="N76" s="35" t="e">
        <f t="shared" si="67"/>
        <v>#REF!</v>
      </c>
      <c r="O76" s="35" t="e">
        <f t="shared" si="68"/>
        <v>#REF!</v>
      </c>
      <c r="P76" s="35" t="e">
        <f t="shared" si="69"/>
        <v>#REF!</v>
      </c>
      <c r="Q76" s="35" t="e">
        <f t="shared" si="70"/>
        <v>#REF!</v>
      </c>
      <c r="R76" s="35" t="e">
        <f t="shared" si="71"/>
        <v>#REF!</v>
      </c>
      <c r="S76" s="85" t="e">
        <f t="shared" si="72"/>
        <v>#REF!</v>
      </c>
    </row>
    <row r="77" spans="1:19" s="2" customFormat="1" ht="12">
      <c r="A77" s="60"/>
      <c r="B77" s="39" t="s">
        <v>84</v>
      </c>
      <c r="C77" s="40">
        <v>6</v>
      </c>
      <c r="D77" s="27">
        <v>0.35</v>
      </c>
      <c r="E77" s="27">
        <v>42</v>
      </c>
      <c r="F77" s="28" t="e">
        <f>#REF!</f>
        <v>#REF!</v>
      </c>
      <c r="G77" s="35" t="e">
        <f t="shared" si="61"/>
        <v>#REF!</v>
      </c>
      <c r="H77" s="27" t="e">
        <f>#REF!</f>
        <v>#REF!</v>
      </c>
      <c r="I77" s="35" t="e">
        <f t="shared" si="62"/>
        <v>#REF!</v>
      </c>
      <c r="J77" s="35" t="e">
        <f t="shared" si="63"/>
        <v>#REF!</v>
      </c>
      <c r="K77" s="35" t="e">
        <f t="shared" si="64"/>
        <v>#REF!</v>
      </c>
      <c r="L77" s="35" t="e">
        <f t="shared" si="65"/>
        <v>#REF!</v>
      </c>
      <c r="M77" s="35" t="e">
        <f t="shared" si="66"/>
        <v>#REF!</v>
      </c>
      <c r="N77" s="35" t="e">
        <f t="shared" si="67"/>
        <v>#REF!</v>
      </c>
      <c r="O77" s="35" t="e">
        <f t="shared" si="68"/>
        <v>#REF!</v>
      </c>
      <c r="P77" s="35" t="e">
        <f t="shared" si="69"/>
        <v>#REF!</v>
      </c>
      <c r="Q77" s="35" t="e">
        <f t="shared" si="70"/>
        <v>#REF!</v>
      </c>
      <c r="R77" s="35" t="e">
        <f t="shared" si="71"/>
        <v>#REF!</v>
      </c>
      <c r="S77" s="85" t="e">
        <f t="shared" si="72"/>
        <v>#REF!</v>
      </c>
    </row>
    <row r="78" spans="1:19" s="2" customFormat="1" ht="12">
      <c r="A78" s="60"/>
      <c r="B78" s="31" t="s">
        <v>85</v>
      </c>
      <c r="C78" s="26">
        <v>6</v>
      </c>
      <c r="D78" s="27">
        <v>0.5</v>
      </c>
      <c r="E78" s="27">
        <v>42</v>
      </c>
      <c r="F78" s="28" t="e">
        <f>#REF!</f>
        <v>#REF!</v>
      </c>
      <c r="G78" s="35" t="e">
        <f t="shared" si="61"/>
        <v>#REF!</v>
      </c>
      <c r="H78" s="27" t="e">
        <f>#REF!</f>
        <v>#REF!</v>
      </c>
      <c r="I78" s="35" t="e">
        <f t="shared" si="62"/>
        <v>#REF!</v>
      </c>
      <c r="J78" s="35" t="e">
        <f t="shared" si="63"/>
        <v>#REF!</v>
      </c>
      <c r="K78" s="35" t="e">
        <f t="shared" si="64"/>
        <v>#REF!</v>
      </c>
      <c r="L78" s="35" t="e">
        <f t="shared" si="65"/>
        <v>#REF!</v>
      </c>
      <c r="M78" s="35" t="e">
        <f t="shared" si="66"/>
        <v>#REF!</v>
      </c>
      <c r="N78" s="35" t="e">
        <f t="shared" si="67"/>
        <v>#REF!</v>
      </c>
      <c r="O78" s="35" t="e">
        <f t="shared" si="68"/>
        <v>#REF!</v>
      </c>
      <c r="P78" s="35" t="e">
        <f t="shared" si="69"/>
        <v>#REF!</v>
      </c>
      <c r="Q78" s="35" t="e">
        <f t="shared" si="70"/>
        <v>#REF!</v>
      </c>
      <c r="R78" s="35" t="e">
        <f t="shared" si="71"/>
        <v>#REF!</v>
      </c>
      <c r="S78" s="85" t="e">
        <f t="shared" si="72"/>
        <v>#REF!</v>
      </c>
    </row>
    <row r="79" spans="1:19" s="2" customFormat="1" ht="12">
      <c r="A79" s="60"/>
      <c r="B79" s="39" t="s">
        <v>86</v>
      </c>
      <c r="C79" s="40">
        <v>6</v>
      </c>
      <c r="D79" s="27">
        <v>0.5</v>
      </c>
      <c r="E79" s="27">
        <v>42</v>
      </c>
      <c r="F79" s="28" t="e">
        <f>#REF!</f>
        <v>#REF!</v>
      </c>
      <c r="G79" s="35" t="e">
        <f t="shared" si="61"/>
        <v>#REF!</v>
      </c>
      <c r="H79" s="27" t="e">
        <f>#REF!</f>
        <v>#REF!</v>
      </c>
      <c r="I79" s="35" t="e">
        <f t="shared" si="62"/>
        <v>#REF!</v>
      </c>
      <c r="J79" s="35" t="e">
        <f t="shared" si="63"/>
        <v>#REF!</v>
      </c>
      <c r="K79" s="35" t="e">
        <f t="shared" si="64"/>
        <v>#REF!</v>
      </c>
      <c r="L79" s="35" t="e">
        <f t="shared" si="65"/>
        <v>#REF!</v>
      </c>
      <c r="M79" s="35" t="e">
        <f t="shared" si="66"/>
        <v>#REF!</v>
      </c>
      <c r="N79" s="35" t="e">
        <f t="shared" si="67"/>
        <v>#REF!</v>
      </c>
      <c r="O79" s="35" t="e">
        <f t="shared" si="68"/>
        <v>#REF!</v>
      </c>
      <c r="P79" s="35" t="e">
        <f t="shared" si="69"/>
        <v>#REF!</v>
      </c>
      <c r="Q79" s="35" t="e">
        <f t="shared" si="70"/>
        <v>#REF!</v>
      </c>
      <c r="R79" s="35" t="e">
        <f t="shared" si="71"/>
        <v>#REF!</v>
      </c>
      <c r="S79" s="85" t="e">
        <f t="shared" si="72"/>
        <v>#REF!</v>
      </c>
    </row>
    <row r="80" spans="1:19" s="2" customFormat="1" ht="12">
      <c r="A80" s="60"/>
      <c r="B80" s="31" t="s">
        <v>87</v>
      </c>
      <c r="C80" s="26">
        <v>12</v>
      </c>
      <c r="D80" s="27">
        <v>0.2</v>
      </c>
      <c r="E80" s="27">
        <v>42</v>
      </c>
      <c r="F80" s="28" t="e">
        <f>#REF!</f>
        <v>#REF!</v>
      </c>
      <c r="G80" s="35" t="e">
        <f t="shared" si="61"/>
        <v>#REF!</v>
      </c>
      <c r="H80" s="27" t="e">
        <f>#REF!</f>
        <v>#REF!</v>
      </c>
      <c r="I80" s="35" t="e">
        <f t="shared" si="62"/>
        <v>#REF!</v>
      </c>
      <c r="J80" s="35" t="e">
        <f t="shared" si="63"/>
        <v>#REF!</v>
      </c>
      <c r="K80" s="35" t="e">
        <f t="shared" si="64"/>
        <v>#REF!</v>
      </c>
      <c r="L80" s="35" t="e">
        <f t="shared" si="65"/>
        <v>#REF!</v>
      </c>
      <c r="M80" s="35" t="e">
        <f t="shared" si="66"/>
        <v>#REF!</v>
      </c>
      <c r="N80" s="35" t="e">
        <f t="shared" si="67"/>
        <v>#REF!</v>
      </c>
      <c r="O80" s="35" t="e">
        <f t="shared" si="68"/>
        <v>#REF!</v>
      </c>
      <c r="P80" s="35" t="e">
        <f t="shared" si="69"/>
        <v>#REF!</v>
      </c>
      <c r="Q80" s="35" t="e">
        <f t="shared" si="70"/>
        <v>#REF!</v>
      </c>
      <c r="R80" s="35" t="e">
        <f t="shared" si="71"/>
        <v>#REF!</v>
      </c>
      <c r="S80" s="85" t="e">
        <f t="shared" si="72"/>
        <v>#REF!</v>
      </c>
    </row>
    <row r="81" spans="1:19" s="2" customFormat="1" ht="12">
      <c r="A81" s="60"/>
      <c r="B81" s="31" t="s">
        <v>88</v>
      </c>
      <c r="C81" s="26">
        <v>6</v>
      </c>
      <c r="D81" s="27">
        <v>0.5</v>
      </c>
      <c r="E81" s="27">
        <v>42</v>
      </c>
      <c r="F81" s="28" t="e">
        <f>#REF!</f>
        <v>#REF!</v>
      </c>
      <c r="G81" s="35" t="e">
        <f t="shared" si="61"/>
        <v>#REF!</v>
      </c>
      <c r="H81" s="27" t="e">
        <f>#REF!</f>
        <v>#REF!</v>
      </c>
      <c r="I81" s="35" t="e">
        <f t="shared" si="62"/>
        <v>#REF!</v>
      </c>
      <c r="J81" s="35" t="e">
        <f t="shared" si="63"/>
        <v>#REF!</v>
      </c>
      <c r="K81" s="35" t="e">
        <f t="shared" si="64"/>
        <v>#REF!</v>
      </c>
      <c r="L81" s="35" t="e">
        <f t="shared" si="65"/>
        <v>#REF!</v>
      </c>
      <c r="M81" s="35" t="e">
        <f t="shared" si="66"/>
        <v>#REF!</v>
      </c>
      <c r="N81" s="35" t="e">
        <f t="shared" si="67"/>
        <v>#REF!</v>
      </c>
      <c r="O81" s="35" t="e">
        <f t="shared" si="68"/>
        <v>#REF!</v>
      </c>
      <c r="P81" s="35" t="e">
        <f t="shared" si="69"/>
        <v>#REF!</v>
      </c>
      <c r="Q81" s="35" t="e">
        <f t="shared" si="70"/>
        <v>#REF!</v>
      </c>
      <c r="R81" s="35" t="e">
        <f t="shared" si="71"/>
        <v>#REF!</v>
      </c>
      <c r="S81" s="85" t="e">
        <f t="shared" si="72"/>
        <v>#REF!</v>
      </c>
    </row>
    <row r="82" spans="1:19" s="2" customFormat="1" ht="12">
      <c r="A82" s="60"/>
      <c r="B82" s="31" t="s">
        <v>89</v>
      </c>
      <c r="C82" s="26">
        <v>3</v>
      </c>
      <c r="D82" s="27">
        <v>0.5</v>
      </c>
      <c r="E82" s="27">
        <v>42</v>
      </c>
      <c r="F82" s="28" t="e">
        <f>#REF!</f>
        <v>#REF!</v>
      </c>
      <c r="G82" s="35" t="e">
        <f t="shared" si="61"/>
        <v>#REF!</v>
      </c>
      <c r="H82" s="27" t="e">
        <f>#REF!</f>
        <v>#REF!</v>
      </c>
      <c r="I82" s="35" t="e">
        <f t="shared" si="62"/>
        <v>#REF!</v>
      </c>
      <c r="J82" s="35" t="e">
        <f t="shared" si="63"/>
        <v>#REF!</v>
      </c>
      <c r="K82" s="35" t="e">
        <f t="shared" si="64"/>
        <v>#REF!</v>
      </c>
      <c r="L82" s="35" t="e">
        <f t="shared" si="65"/>
        <v>#REF!</v>
      </c>
      <c r="M82" s="35" t="e">
        <f t="shared" si="66"/>
        <v>#REF!</v>
      </c>
      <c r="N82" s="35" t="e">
        <f t="shared" si="67"/>
        <v>#REF!</v>
      </c>
      <c r="O82" s="35" t="e">
        <f t="shared" si="68"/>
        <v>#REF!</v>
      </c>
      <c r="P82" s="35" t="e">
        <f t="shared" si="69"/>
        <v>#REF!</v>
      </c>
      <c r="Q82" s="35" t="e">
        <f t="shared" si="70"/>
        <v>#REF!</v>
      </c>
      <c r="R82" s="35" t="e">
        <f t="shared" si="71"/>
        <v>#REF!</v>
      </c>
      <c r="S82" s="85" t="e">
        <f t="shared" si="72"/>
        <v>#REF!</v>
      </c>
    </row>
    <row r="83" spans="1:19" s="2" customFormat="1" ht="12">
      <c r="A83" s="60"/>
      <c r="B83" s="31" t="s">
        <v>90</v>
      </c>
      <c r="C83" s="26">
        <v>12</v>
      </c>
      <c r="D83" s="27">
        <v>0.2</v>
      </c>
      <c r="E83" s="27">
        <v>42</v>
      </c>
      <c r="F83" s="28" t="e">
        <f>#REF!</f>
        <v>#REF!</v>
      </c>
      <c r="G83" s="35" t="e">
        <f t="shared" si="61"/>
        <v>#REF!</v>
      </c>
      <c r="H83" s="27" t="e">
        <f>#REF!</f>
        <v>#REF!</v>
      </c>
      <c r="I83" s="35" t="e">
        <f t="shared" si="62"/>
        <v>#REF!</v>
      </c>
      <c r="J83" s="35" t="e">
        <f t="shared" si="63"/>
        <v>#REF!</v>
      </c>
      <c r="K83" s="35" t="e">
        <f t="shared" si="64"/>
        <v>#REF!</v>
      </c>
      <c r="L83" s="35" t="e">
        <f t="shared" si="65"/>
        <v>#REF!</v>
      </c>
      <c r="M83" s="35" t="e">
        <f t="shared" si="66"/>
        <v>#REF!</v>
      </c>
      <c r="N83" s="35" t="e">
        <f t="shared" si="67"/>
        <v>#REF!</v>
      </c>
      <c r="O83" s="35" t="e">
        <f t="shared" si="68"/>
        <v>#REF!</v>
      </c>
      <c r="P83" s="35" t="e">
        <f t="shared" si="69"/>
        <v>#REF!</v>
      </c>
      <c r="Q83" s="35" t="e">
        <f t="shared" si="70"/>
        <v>#REF!</v>
      </c>
      <c r="R83" s="35" t="e">
        <f t="shared" si="71"/>
        <v>#REF!</v>
      </c>
      <c r="S83" s="85" t="e">
        <f t="shared" si="72"/>
        <v>#REF!</v>
      </c>
    </row>
    <row r="84" spans="1:19" s="6" customFormat="1" ht="12">
      <c r="A84" s="60"/>
      <c r="B84" s="31" t="s">
        <v>91</v>
      </c>
      <c r="C84" s="26">
        <v>6</v>
      </c>
      <c r="D84" s="27">
        <v>0.5</v>
      </c>
      <c r="E84" s="27">
        <v>42</v>
      </c>
      <c r="F84" s="28" t="e">
        <f>#REF!</f>
        <v>#REF!</v>
      </c>
      <c r="G84" s="35" t="e">
        <f t="shared" si="61"/>
        <v>#REF!</v>
      </c>
      <c r="H84" s="27" t="e">
        <f>#REF!</f>
        <v>#REF!</v>
      </c>
      <c r="I84" s="35" t="e">
        <f t="shared" si="62"/>
        <v>#REF!</v>
      </c>
      <c r="J84" s="35" t="e">
        <f t="shared" si="63"/>
        <v>#REF!</v>
      </c>
      <c r="K84" s="35" t="e">
        <f t="shared" si="64"/>
        <v>#REF!</v>
      </c>
      <c r="L84" s="35" t="e">
        <f t="shared" si="65"/>
        <v>#REF!</v>
      </c>
      <c r="M84" s="35" t="e">
        <f t="shared" si="66"/>
        <v>#REF!</v>
      </c>
      <c r="N84" s="35" t="e">
        <f t="shared" si="67"/>
        <v>#REF!</v>
      </c>
      <c r="O84" s="35" t="e">
        <f t="shared" si="68"/>
        <v>#REF!</v>
      </c>
      <c r="P84" s="35" t="e">
        <f t="shared" si="69"/>
        <v>#REF!</v>
      </c>
      <c r="Q84" s="35" t="e">
        <f t="shared" si="70"/>
        <v>#REF!</v>
      </c>
      <c r="R84" s="35" t="e">
        <f t="shared" si="71"/>
        <v>#REF!</v>
      </c>
      <c r="S84" s="85" t="e">
        <f t="shared" si="72"/>
        <v>#REF!</v>
      </c>
    </row>
    <row r="85" spans="1:19" s="6" customFormat="1" ht="12">
      <c r="A85" s="60"/>
      <c r="B85" s="43" t="s">
        <v>92</v>
      </c>
      <c r="C85" s="40">
        <v>3</v>
      </c>
      <c r="D85" s="27">
        <v>0.5</v>
      </c>
      <c r="E85" s="27">
        <v>42</v>
      </c>
      <c r="F85" s="28" t="e">
        <f>#REF!</f>
        <v>#REF!</v>
      </c>
      <c r="G85" s="35" t="e">
        <f t="shared" si="61"/>
        <v>#REF!</v>
      </c>
      <c r="H85" s="27" t="e">
        <f>#REF!</f>
        <v>#REF!</v>
      </c>
      <c r="I85" s="35" t="e">
        <f t="shared" si="62"/>
        <v>#REF!</v>
      </c>
      <c r="J85" s="35" t="e">
        <f t="shared" si="63"/>
        <v>#REF!</v>
      </c>
      <c r="K85" s="35" t="e">
        <f t="shared" si="64"/>
        <v>#REF!</v>
      </c>
      <c r="L85" s="35" t="e">
        <f t="shared" si="65"/>
        <v>#REF!</v>
      </c>
      <c r="M85" s="35" t="e">
        <f t="shared" si="66"/>
        <v>#REF!</v>
      </c>
      <c r="N85" s="35" t="e">
        <f t="shared" si="67"/>
        <v>#REF!</v>
      </c>
      <c r="O85" s="35" t="e">
        <f t="shared" si="68"/>
        <v>#REF!</v>
      </c>
      <c r="P85" s="35" t="e">
        <f t="shared" si="69"/>
        <v>#REF!</v>
      </c>
      <c r="Q85" s="35" t="e">
        <f t="shared" si="70"/>
        <v>#REF!</v>
      </c>
      <c r="R85" s="35" t="e">
        <f t="shared" si="71"/>
        <v>#REF!</v>
      </c>
      <c r="S85" s="85" t="e">
        <f t="shared" si="72"/>
        <v>#REF!</v>
      </c>
    </row>
    <row r="86" spans="1:19" s="6" customFormat="1" ht="12">
      <c r="A86" s="60"/>
      <c r="B86" s="44" t="s">
        <v>93</v>
      </c>
      <c r="C86" s="40">
        <v>20</v>
      </c>
      <c r="D86" s="27">
        <v>0.1</v>
      </c>
      <c r="E86" s="27">
        <v>42</v>
      </c>
      <c r="F86" s="28" t="e">
        <f>#REF!</f>
        <v>#REF!</v>
      </c>
      <c r="G86" s="35" t="e">
        <f t="shared" si="61"/>
        <v>#REF!</v>
      </c>
      <c r="H86" s="27" t="e">
        <f>#REF!</f>
        <v>#REF!</v>
      </c>
      <c r="I86" s="35" t="e">
        <f t="shared" si="62"/>
        <v>#REF!</v>
      </c>
      <c r="J86" s="35" t="e">
        <f t="shared" si="63"/>
        <v>#REF!</v>
      </c>
      <c r="K86" s="35" t="e">
        <f t="shared" si="64"/>
        <v>#REF!</v>
      </c>
      <c r="L86" s="35" t="e">
        <f t="shared" si="65"/>
        <v>#REF!</v>
      </c>
      <c r="M86" s="35" t="e">
        <f t="shared" si="66"/>
        <v>#REF!</v>
      </c>
      <c r="N86" s="35" t="e">
        <f t="shared" si="67"/>
        <v>#REF!</v>
      </c>
      <c r="O86" s="35" t="e">
        <f t="shared" si="68"/>
        <v>#REF!</v>
      </c>
      <c r="P86" s="35" t="e">
        <f t="shared" si="69"/>
        <v>#REF!</v>
      </c>
      <c r="Q86" s="35" t="e">
        <f t="shared" si="70"/>
        <v>#REF!</v>
      </c>
      <c r="R86" s="35" t="e">
        <f t="shared" si="71"/>
        <v>#REF!</v>
      </c>
      <c r="S86" s="85" t="e">
        <f t="shared" si="72"/>
        <v>#REF!</v>
      </c>
    </row>
    <row r="87" spans="1:19" s="6" customFormat="1" ht="12">
      <c r="A87" s="60"/>
      <c r="B87" s="44" t="s">
        <v>94</v>
      </c>
      <c r="C87" s="40">
        <v>20</v>
      </c>
      <c r="D87" s="27">
        <v>0.1</v>
      </c>
      <c r="E87" s="27">
        <v>42</v>
      </c>
      <c r="F87" s="28" t="e">
        <f>#REF!</f>
        <v>#REF!</v>
      </c>
      <c r="G87" s="35" t="e">
        <f t="shared" si="61"/>
        <v>#REF!</v>
      </c>
      <c r="H87" s="27" t="e">
        <f>#REF!</f>
        <v>#REF!</v>
      </c>
      <c r="I87" s="35" t="e">
        <f t="shared" si="62"/>
        <v>#REF!</v>
      </c>
      <c r="J87" s="35" t="e">
        <f t="shared" si="63"/>
        <v>#REF!</v>
      </c>
      <c r="K87" s="35" t="e">
        <f t="shared" si="64"/>
        <v>#REF!</v>
      </c>
      <c r="L87" s="35" t="e">
        <f t="shared" si="65"/>
        <v>#REF!</v>
      </c>
      <c r="M87" s="35" t="e">
        <f t="shared" si="66"/>
        <v>#REF!</v>
      </c>
      <c r="N87" s="35" t="e">
        <f t="shared" si="67"/>
        <v>#REF!</v>
      </c>
      <c r="O87" s="35" t="e">
        <f t="shared" si="68"/>
        <v>#REF!</v>
      </c>
      <c r="P87" s="35" t="e">
        <f t="shared" si="69"/>
        <v>#REF!</v>
      </c>
      <c r="Q87" s="35" t="e">
        <f t="shared" si="70"/>
        <v>#REF!</v>
      </c>
      <c r="R87" s="35" t="e">
        <f t="shared" si="71"/>
        <v>#REF!</v>
      </c>
      <c r="S87" s="85" t="e">
        <f t="shared" si="72"/>
        <v>#REF!</v>
      </c>
    </row>
    <row r="88" spans="1:19" s="6" customFormat="1" ht="13.5" customHeight="1">
      <c r="A88" s="60"/>
      <c r="B88" s="157" t="s">
        <v>11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76"/>
    </row>
    <row r="89" spans="1:19" s="6" customFormat="1" ht="12">
      <c r="A89" s="60"/>
      <c r="B89" s="31" t="s">
        <v>95</v>
      </c>
      <c r="C89" s="26">
        <v>6</v>
      </c>
      <c r="D89" s="27">
        <v>0.2</v>
      </c>
      <c r="E89" s="27">
        <v>42</v>
      </c>
      <c r="F89" s="28" t="e">
        <f>#REF!</f>
        <v>#REF!</v>
      </c>
      <c r="G89" s="35" t="e">
        <f>ROUND(F89*1.18/0.06,0)*0.06</f>
        <v>#REF!</v>
      </c>
      <c r="H89" s="27" t="e">
        <f>#REF!</f>
        <v>#REF!</v>
      </c>
      <c r="I89" s="35" t="e">
        <f>ROUND(F89*1.22/0.06,0)*0.06</f>
        <v>#REF!</v>
      </c>
      <c r="J89" s="35" t="e">
        <f>ROUND(F89*1.33/0.06,0)*0.06</f>
        <v>#REF!</v>
      </c>
      <c r="K89" s="35" t="e">
        <f>ROUND(F89*1.38/0.06,0)*0.06</f>
        <v>#REF!</v>
      </c>
      <c r="L89" s="35" t="e">
        <f>ROUND(F89*1.27/0.06,0)*0.06</f>
        <v>#REF!</v>
      </c>
      <c r="M89" s="35" t="e">
        <f>ROUND(F89*1.22/0.06,0)*0.06</f>
        <v>#REF!</v>
      </c>
      <c r="N89" s="35" t="e">
        <f>ROUND(F89*1.03/0.06,0)*0.06</f>
        <v>#REF!</v>
      </c>
      <c r="O89" s="35" t="e">
        <f>ROUND(F89*1.05/0.06,0)*0.06</f>
        <v>#REF!</v>
      </c>
      <c r="P89" s="35" t="e">
        <f>ROUND(F89*1.06/0.06,0)*0.06</f>
        <v>#REF!</v>
      </c>
      <c r="Q89" s="35" t="e">
        <f>ROUND(F89*1.07/0.06,0)*0.06</f>
        <v>#REF!</v>
      </c>
      <c r="R89" s="35" t="e">
        <f>ROUND(F89*1.08/0.06,0)*0.06</f>
        <v>#REF!</v>
      </c>
      <c r="S89" s="85" t="e">
        <f>ROUND(F89*1.1/0.06,0)*0.06</f>
        <v>#REF!</v>
      </c>
    </row>
    <row r="90" spans="1:19" s="6" customFormat="1" ht="12">
      <c r="A90" s="60"/>
      <c r="B90" s="31" t="s">
        <v>96</v>
      </c>
      <c r="C90" s="26">
        <v>4</v>
      </c>
      <c r="D90" s="27">
        <v>0.5</v>
      </c>
      <c r="E90" s="27">
        <v>42</v>
      </c>
      <c r="F90" s="28" t="e">
        <f>#REF!</f>
        <v>#REF!</v>
      </c>
      <c r="G90" s="35" t="e">
        <f>ROUND(F90*1.18/0.06,0)*0.06</f>
        <v>#REF!</v>
      </c>
      <c r="H90" s="27" t="e">
        <f>#REF!</f>
        <v>#REF!</v>
      </c>
      <c r="I90" s="35" t="e">
        <f>ROUND(F90*1.22/0.06,0)*0.06</f>
        <v>#REF!</v>
      </c>
      <c r="J90" s="35" t="e">
        <f>ROUND(F90*1.33/0.06,0)*0.06</f>
        <v>#REF!</v>
      </c>
      <c r="K90" s="35" t="e">
        <f>ROUND(F90*1.38/0.06,0)*0.06</f>
        <v>#REF!</v>
      </c>
      <c r="L90" s="35" t="e">
        <f>ROUND(F90*1.27/0.06,0)*0.06</f>
        <v>#REF!</v>
      </c>
      <c r="M90" s="35" t="e">
        <f>ROUND(F90*1.22/0.06,0)*0.06</f>
        <v>#REF!</v>
      </c>
      <c r="N90" s="35" t="e">
        <f>ROUND(F90*1.03/0.06,0)*0.06</f>
        <v>#REF!</v>
      </c>
      <c r="O90" s="35" t="e">
        <f>ROUND(F90*1.05/0.06,0)*0.06</f>
        <v>#REF!</v>
      </c>
      <c r="P90" s="35" t="e">
        <f>ROUND(F90*1.06/0.06,0)*0.06</f>
        <v>#REF!</v>
      </c>
      <c r="Q90" s="35" t="e">
        <f>ROUND(F90*1.07/0.06,0)*0.06</f>
        <v>#REF!</v>
      </c>
      <c r="R90" s="35" t="e">
        <f>ROUND(F90*1.08/0.06,0)*0.06</f>
        <v>#REF!</v>
      </c>
      <c r="S90" s="85" t="e">
        <f>ROUND(F90*1.1/0.06,0)*0.06</f>
        <v>#REF!</v>
      </c>
    </row>
    <row r="91" spans="1:19" s="6" customFormat="1" ht="12">
      <c r="A91" s="60"/>
      <c r="B91" s="31" t="s">
        <v>97</v>
      </c>
      <c r="C91" s="26">
        <v>4</v>
      </c>
      <c r="D91" s="27">
        <v>0.5</v>
      </c>
      <c r="E91" s="27">
        <v>42</v>
      </c>
      <c r="F91" s="28" t="e">
        <f>#REF!</f>
        <v>#REF!</v>
      </c>
      <c r="G91" s="35" t="e">
        <f>ROUND(F91*1.18/0.06,0)*0.06</f>
        <v>#REF!</v>
      </c>
      <c r="H91" s="27" t="e">
        <f>#REF!</f>
        <v>#REF!</v>
      </c>
      <c r="I91" s="35" t="e">
        <f>ROUND(F91*1.22/0.06,0)*0.06</f>
        <v>#REF!</v>
      </c>
      <c r="J91" s="35" t="e">
        <f>ROUND(F91*1.33/0.06,0)*0.06</f>
        <v>#REF!</v>
      </c>
      <c r="K91" s="35" t="e">
        <f>ROUND(F91*1.38/0.06,0)*0.06</f>
        <v>#REF!</v>
      </c>
      <c r="L91" s="35" t="e">
        <f>ROUND(F91*1.27/0.06,0)*0.06</f>
        <v>#REF!</v>
      </c>
      <c r="M91" s="35" t="e">
        <f>ROUND(F91*1.22/0.06,0)*0.06</f>
        <v>#REF!</v>
      </c>
      <c r="N91" s="35" t="e">
        <f>ROUND(F91*1.03/0.06,0)*0.06</f>
        <v>#REF!</v>
      </c>
      <c r="O91" s="35" t="e">
        <f>ROUND(F91*1.05/0.06,0)*0.06</f>
        <v>#REF!</v>
      </c>
      <c r="P91" s="35" t="e">
        <f>ROUND(F91*1.06/0.06,0)*0.06</f>
        <v>#REF!</v>
      </c>
      <c r="Q91" s="35" t="e">
        <f>ROUND(F91*1.07/0.06,0)*0.06</f>
        <v>#REF!</v>
      </c>
      <c r="R91" s="35" t="e">
        <f>ROUND(F91*1.08/0.06,0)*0.06</f>
        <v>#REF!</v>
      </c>
      <c r="S91" s="85" t="e">
        <f>ROUND(F91*1.1/0.06,0)*0.06</f>
        <v>#REF!</v>
      </c>
    </row>
    <row r="92" spans="1:19" s="6" customFormat="1" ht="12.75" thickBot="1">
      <c r="A92" s="60"/>
      <c r="B92" s="36" t="s">
        <v>98</v>
      </c>
      <c r="C92" s="32">
        <v>4</v>
      </c>
      <c r="D92" s="33">
        <v>0.5</v>
      </c>
      <c r="E92" s="33">
        <v>42</v>
      </c>
      <c r="F92" s="34" t="e">
        <f>#REF!</f>
        <v>#REF!</v>
      </c>
      <c r="G92" s="35" t="e">
        <f>ROUND(F92*1.18/0.06,0)*0.06</f>
        <v>#REF!</v>
      </c>
      <c r="H92" s="33" t="e">
        <f>#REF!</f>
        <v>#REF!</v>
      </c>
      <c r="I92" s="35" t="e">
        <f>ROUND(F92*1.22/0.06,0)*0.06</f>
        <v>#REF!</v>
      </c>
      <c r="J92" s="35" t="e">
        <f>ROUND(F92*1.33/0.06,0)*0.06</f>
        <v>#REF!</v>
      </c>
      <c r="K92" s="35" t="e">
        <f>ROUND(F92*1.38/0.06,0)*0.06</f>
        <v>#REF!</v>
      </c>
      <c r="L92" s="35" t="e">
        <f>ROUND(F92*1.27/0.06,0)*0.06</f>
        <v>#REF!</v>
      </c>
      <c r="M92" s="35" t="e">
        <f>ROUND(F92*1.22/0.06,0)*0.06</f>
        <v>#REF!</v>
      </c>
      <c r="N92" s="35" t="e">
        <f>ROUND(F92*1.03/0.06,0)*0.06</f>
        <v>#REF!</v>
      </c>
      <c r="O92" s="35" t="e">
        <f>ROUND(F92*1.05/0.06,0)*0.06</f>
        <v>#REF!</v>
      </c>
      <c r="P92" s="35" t="e">
        <f>ROUND(F92*1.06/0.06,0)*0.06</f>
        <v>#REF!</v>
      </c>
      <c r="Q92" s="35" t="e">
        <f>ROUND(F92*1.07/0.06,0)*0.06</f>
        <v>#REF!</v>
      </c>
      <c r="R92" s="35" t="e">
        <f>ROUND(F92*1.08/0.06,0)*0.06</f>
        <v>#REF!</v>
      </c>
      <c r="S92" s="85" t="e">
        <f>ROUND(F92*1.1/0.06,0)*0.06</f>
        <v>#REF!</v>
      </c>
    </row>
    <row r="93" spans="1:19" s="6" customFormat="1" ht="13.5" customHeight="1" thickBot="1">
      <c r="A93" s="61"/>
      <c r="B93" s="180" t="s">
        <v>12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2"/>
    </row>
    <row r="94" spans="1:19" s="6" customFormat="1" ht="12">
      <c r="A94" s="62"/>
      <c r="B94" s="45" t="s">
        <v>132</v>
      </c>
      <c r="C94" s="38">
        <v>12</v>
      </c>
      <c r="D94" s="24">
        <v>0.5</v>
      </c>
      <c r="E94" s="24">
        <v>40</v>
      </c>
      <c r="F94" s="35" t="e">
        <f>#REF!</f>
        <v>#REF!</v>
      </c>
      <c r="G94" s="35" t="e">
        <f aca="true" t="shared" si="73" ref="G94:G99">ROUND(F94*1.18/0.06,0)*0.06</f>
        <v>#REF!</v>
      </c>
      <c r="H94" s="24" t="e">
        <f>#REF!</f>
        <v>#REF!</v>
      </c>
      <c r="I94" s="35" t="e">
        <f aca="true" t="shared" si="74" ref="I94:I99">ROUND(F94*1.22/0.06,0)*0.06</f>
        <v>#REF!</v>
      </c>
      <c r="J94" s="35" t="e">
        <f aca="true" t="shared" si="75" ref="J94:J99">ROUND(F94*1.33/0.06,0)*0.06</f>
        <v>#REF!</v>
      </c>
      <c r="K94" s="35" t="e">
        <f aca="true" t="shared" si="76" ref="K94:K99">ROUND(F94*1.38/0.06,0)*0.06</f>
        <v>#REF!</v>
      </c>
      <c r="L94" s="35" t="e">
        <f aca="true" t="shared" si="77" ref="L94:L99">ROUND(F94*1.27/0.06,0)*0.06</f>
        <v>#REF!</v>
      </c>
      <c r="M94" s="35" t="e">
        <f aca="true" t="shared" si="78" ref="M94:M99">ROUND(F94*1.22/0.06,0)*0.06</f>
        <v>#REF!</v>
      </c>
      <c r="N94" s="35" t="e">
        <f aca="true" t="shared" si="79" ref="N94:N99">ROUND(F94*1.03/0.06,0)*0.06</f>
        <v>#REF!</v>
      </c>
      <c r="O94" s="35" t="e">
        <f aca="true" t="shared" si="80" ref="O94:O99">ROUND(F94*1.05/0.06,0)*0.06</f>
        <v>#REF!</v>
      </c>
      <c r="P94" s="35" t="e">
        <f aca="true" t="shared" si="81" ref="P94:P99">ROUND(F94*1.06/0.06,0)*0.06</f>
        <v>#REF!</v>
      </c>
      <c r="Q94" s="35" t="e">
        <f aca="true" t="shared" si="82" ref="Q94:Q99">ROUND(F94*1.07/0.06,0)*0.06</f>
        <v>#REF!</v>
      </c>
      <c r="R94" s="35" t="e">
        <f aca="true" t="shared" si="83" ref="R94:R99">ROUND(F94*1.08/0.06,0)*0.06</f>
        <v>#REF!</v>
      </c>
      <c r="S94" s="85" t="e">
        <f aca="true" t="shared" si="84" ref="S94:S99">ROUND(F94*1.1/0.06,0)*0.06</f>
        <v>#REF!</v>
      </c>
    </row>
    <row r="95" spans="1:19" s="6" customFormat="1" ht="12">
      <c r="A95" s="62"/>
      <c r="B95" s="43" t="s">
        <v>133</v>
      </c>
      <c r="C95" s="40">
        <v>12</v>
      </c>
      <c r="D95" s="27">
        <v>0.5</v>
      </c>
      <c r="E95" s="27">
        <v>40</v>
      </c>
      <c r="F95" s="28" t="e">
        <f>#REF!</f>
        <v>#REF!</v>
      </c>
      <c r="G95" s="35" t="e">
        <f t="shared" si="73"/>
        <v>#REF!</v>
      </c>
      <c r="H95" s="27" t="e">
        <f>#REF!</f>
        <v>#REF!</v>
      </c>
      <c r="I95" s="35" t="e">
        <f t="shared" si="74"/>
        <v>#REF!</v>
      </c>
      <c r="J95" s="35" t="e">
        <f t="shared" si="75"/>
        <v>#REF!</v>
      </c>
      <c r="K95" s="35" t="e">
        <f t="shared" si="76"/>
        <v>#REF!</v>
      </c>
      <c r="L95" s="35" t="e">
        <f t="shared" si="77"/>
        <v>#REF!</v>
      </c>
      <c r="M95" s="35" t="e">
        <f t="shared" si="78"/>
        <v>#REF!</v>
      </c>
      <c r="N95" s="35" t="e">
        <f t="shared" si="79"/>
        <v>#REF!</v>
      </c>
      <c r="O95" s="35" t="e">
        <f t="shared" si="80"/>
        <v>#REF!</v>
      </c>
      <c r="P95" s="35" t="e">
        <f t="shared" si="81"/>
        <v>#REF!</v>
      </c>
      <c r="Q95" s="35" t="e">
        <f t="shared" si="82"/>
        <v>#REF!</v>
      </c>
      <c r="R95" s="35" t="e">
        <f t="shared" si="83"/>
        <v>#REF!</v>
      </c>
      <c r="S95" s="85" t="e">
        <f t="shared" si="84"/>
        <v>#REF!</v>
      </c>
    </row>
    <row r="96" spans="1:19" s="6" customFormat="1" ht="12">
      <c r="A96" s="62"/>
      <c r="B96" s="43" t="s">
        <v>134</v>
      </c>
      <c r="C96" s="40">
        <v>12</v>
      </c>
      <c r="D96" s="27">
        <v>0.5</v>
      </c>
      <c r="E96" s="27">
        <v>40</v>
      </c>
      <c r="F96" s="28" t="e">
        <f>#REF!</f>
        <v>#REF!</v>
      </c>
      <c r="G96" s="35" t="e">
        <f t="shared" si="73"/>
        <v>#REF!</v>
      </c>
      <c r="H96" s="27" t="e">
        <f>#REF!</f>
        <v>#REF!</v>
      </c>
      <c r="I96" s="35" t="e">
        <f t="shared" si="74"/>
        <v>#REF!</v>
      </c>
      <c r="J96" s="35" t="e">
        <f t="shared" si="75"/>
        <v>#REF!</v>
      </c>
      <c r="K96" s="35" t="e">
        <f t="shared" si="76"/>
        <v>#REF!</v>
      </c>
      <c r="L96" s="35" t="e">
        <f t="shared" si="77"/>
        <v>#REF!</v>
      </c>
      <c r="M96" s="35" t="e">
        <f t="shared" si="78"/>
        <v>#REF!</v>
      </c>
      <c r="N96" s="35" t="e">
        <f t="shared" si="79"/>
        <v>#REF!</v>
      </c>
      <c r="O96" s="35" t="e">
        <f t="shared" si="80"/>
        <v>#REF!</v>
      </c>
      <c r="P96" s="35" t="e">
        <f t="shared" si="81"/>
        <v>#REF!</v>
      </c>
      <c r="Q96" s="35" t="e">
        <f t="shared" si="82"/>
        <v>#REF!</v>
      </c>
      <c r="R96" s="35" t="e">
        <f t="shared" si="83"/>
        <v>#REF!</v>
      </c>
      <c r="S96" s="85" t="e">
        <f t="shared" si="84"/>
        <v>#REF!</v>
      </c>
    </row>
    <row r="97" spans="1:19" s="6" customFormat="1" ht="12">
      <c r="A97" s="62"/>
      <c r="B97" s="43" t="s">
        <v>135</v>
      </c>
      <c r="C97" s="40">
        <v>6</v>
      </c>
      <c r="D97" s="27">
        <v>0.7</v>
      </c>
      <c r="E97" s="27">
        <v>40</v>
      </c>
      <c r="F97" s="28" t="e">
        <f>#REF!</f>
        <v>#REF!</v>
      </c>
      <c r="G97" s="35" t="e">
        <f t="shared" si="73"/>
        <v>#REF!</v>
      </c>
      <c r="H97" s="27" t="e">
        <f>#REF!</f>
        <v>#REF!</v>
      </c>
      <c r="I97" s="35" t="e">
        <f t="shared" si="74"/>
        <v>#REF!</v>
      </c>
      <c r="J97" s="35" t="e">
        <f t="shared" si="75"/>
        <v>#REF!</v>
      </c>
      <c r="K97" s="35" t="e">
        <f t="shared" si="76"/>
        <v>#REF!</v>
      </c>
      <c r="L97" s="35" t="e">
        <f t="shared" si="77"/>
        <v>#REF!</v>
      </c>
      <c r="M97" s="35" t="e">
        <f t="shared" si="78"/>
        <v>#REF!</v>
      </c>
      <c r="N97" s="35" t="e">
        <f t="shared" si="79"/>
        <v>#REF!</v>
      </c>
      <c r="O97" s="35" t="e">
        <f t="shared" si="80"/>
        <v>#REF!</v>
      </c>
      <c r="P97" s="35" t="e">
        <f t="shared" si="81"/>
        <v>#REF!</v>
      </c>
      <c r="Q97" s="35" t="e">
        <f t="shared" si="82"/>
        <v>#REF!</v>
      </c>
      <c r="R97" s="35" t="e">
        <f t="shared" si="83"/>
        <v>#REF!</v>
      </c>
      <c r="S97" s="85" t="e">
        <f t="shared" si="84"/>
        <v>#REF!</v>
      </c>
    </row>
    <row r="98" spans="1:19" s="6" customFormat="1" ht="12">
      <c r="A98" s="62"/>
      <c r="B98" s="43" t="s">
        <v>136</v>
      </c>
      <c r="C98" s="40">
        <v>6</v>
      </c>
      <c r="D98" s="27">
        <v>0.7</v>
      </c>
      <c r="E98" s="27">
        <v>40</v>
      </c>
      <c r="F98" s="28" t="e">
        <f>#REF!</f>
        <v>#REF!</v>
      </c>
      <c r="G98" s="35" t="e">
        <f t="shared" si="73"/>
        <v>#REF!</v>
      </c>
      <c r="H98" s="27" t="e">
        <f>#REF!</f>
        <v>#REF!</v>
      </c>
      <c r="I98" s="35" t="e">
        <f t="shared" si="74"/>
        <v>#REF!</v>
      </c>
      <c r="J98" s="35" t="e">
        <f t="shared" si="75"/>
        <v>#REF!</v>
      </c>
      <c r="K98" s="35" t="e">
        <f t="shared" si="76"/>
        <v>#REF!</v>
      </c>
      <c r="L98" s="35" t="e">
        <f t="shared" si="77"/>
        <v>#REF!</v>
      </c>
      <c r="M98" s="35" t="e">
        <f t="shared" si="78"/>
        <v>#REF!</v>
      </c>
      <c r="N98" s="35" t="e">
        <f t="shared" si="79"/>
        <v>#REF!</v>
      </c>
      <c r="O98" s="35" t="e">
        <f t="shared" si="80"/>
        <v>#REF!</v>
      </c>
      <c r="P98" s="35" t="e">
        <f t="shared" si="81"/>
        <v>#REF!</v>
      </c>
      <c r="Q98" s="35" t="e">
        <f t="shared" si="82"/>
        <v>#REF!</v>
      </c>
      <c r="R98" s="35" t="e">
        <f t="shared" si="83"/>
        <v>#REF!</v>
      </c>
      <c r="S98" s="85" t="e">
        <f t="shared" si="84"/>
        <v>#REF!</v>
      </c>
    </row>
    <row r="99" spans="1:19" s="6" customFormat="1" ht="12.75" thickBot="1">
      <c r="A99" s="62"/>
      <c r="B99" s="46" t="s">
        <v>137</v>
      </c>
      <c r="C99" s="42">
        <v>6</v>
      </c>
      <c r="D99" s="33">
        <v>0.7</v>
      </c>
      <c r="E99" s="33">
        <v>40</v>
      </c>
      <c r="F99" s="34" t="e">
        <f>#REF!</f>
        <v>#REF!</v>
      </c>
      <c r="G99" s="35" t="e">
        <f t="shared" si="73"/>
        <v>#REF!</v>
      </c>
      <c r="H99" s="33" t="e">
        <f>#REF!</f>
        <v>#REF!</v>
      </c>
      <c r="I99" s="35" t="e">
        <f t="shared" si="74"/>
        <v>#REF!</v>
      </c>
      <c r="J99" s="35" t="e">
        <f t="shared" si="75"/>
        <v>#REF!</v>
      </c>
      <c r="K99" s="35" t="e">
        <f t="shared" si="76"/>
        <v>#REF!</v>
      </c>
      <c r="L99" s="35" t="e">
        <f t="shared" si="77"/>
        <v>#REF!</v>
      </c>
      <c r="M99" s="35" t="e">
        <f t="shared" si="78"/>
        <v>#REF!</v>
      </c>
      <c r="N99" s="35" t="e">
        <f t="shared" si="79"/>
        <v>#REF!</v>
      </c>
      <c r="O99" s="35" t="e">
        <f t="shared" si="80"/>
        <v>#REF!</v>
      </c>
      <c r="P99" s="35" t="e">
        <f t="shared" si="81"/>
        <v>#REF!</v>
      </c>
      <c r="Q99" s="35" t="e">
        <f t="shared" si="82"/>
        <v>#REF!</v>
      </c>
      <c r="R99" s="35" t="e">
        <f t="shared" si="83"/>
        <v>#REF!</v>
      </c>
      <c r="S99" s="85" t="e">
        <f t="shared" si="84"/>
        <v>#REF!</v>
      </c>
    </row>
    <row r="100" spans="1:19" s="5" customFormat="1" ht="13.5" customHeight="1" thickBot="1">
      <c r="A100" s="63"/>
      <c r="B100" s="186" t="s">
        <v>13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8"/>
    </row>
    <row r="101" spans="1:19" s="5" customFormat="1" ht="11.25" customHeight="1">
      <c r="A101" s="64"/>
      <c r="B101" s="45" t="s">
        <v>20</v>
      </c>
      <c r="C101" s="38">
        <v>21</v>
      </c>
      <c r="D101" s="24">
        <v>0.5</v>
      </c>
      <c r="E101" s="24">
        <v>14.8</v>
      </c>
      <c r="F101" s="35" t="e">
        <f>#REF!</f>
        <v>#REF!</v>
      </c>
      <c r="G101" s="35">
        <v>35.76</v>
      </c>
      <c r="H101" s="65">
        <v>35.76</v>
      </c>
      <c r="I101" s="65">
        <v>35.76</v>
      </c>
      <c r="J101" s="65">
        <v>35.76</v>
      </c>
      <c r="K101" s="65">
        <v>35.76</v>
      </c>
      <c r="L101" s="65">
        <v>35.76</v>
      </c>
      <c r="M101" s="65">
        <v>35.76</v>
      </c>
      <c r="N101" s="66">
        <v>34.56</v>
      </c>
      <c r="O101" s="66" t="e">
        <f>#REF!</f>
        <v>#REF!</v>
      </c>
      <c r="P101" s="67">
        <v>34.56</v>
      </c>
      <c r="Q101" s="68">
        <v>34.56</v>
      </c>
      <c r="R101" s="68">
        <v>34.56</v>
      </c>
      <c r="S101" s="69">
        <v>34.56</v>
      </c>
    </row>
    <row r="102" spans="1:19" s="5" customFormat="1" ht="11.25" customHeight="1">
      <c r="A102" s="64"/>
      <c r="B102" s="43" t="s">
        <v>18</v>
      </c>
      <c r="C102" s="40">
        <v>21</v>
      </c>
      <c r="D102" s="27">
        <v>0.5</v>
      </c>
      <c r="E102" s="27">
        <v>14.8</v>
      </c>
      <c r="F102" s="28" t="e">
        <f>#REF!</f>
        <v>#REF!</v>
      </c>
      <c r="G102" s="28">
        <v>35.76</v>
      </c>
      <c r="H102" s="70">
        <v>35.76</v>
      </c>
      <c r="I102" s="70">
        <v>35.76</v>
      </c>
      <c r="J102" s="65">
        <v>35.76</v>
      </c>
      <c r="K102" s="65">
        <v>35.76</v>
      </c>
      <c r="L102" s="65">
        <v>35.76</v>
      </c>
      <c r="M102" s="65">
        <v>35.76</v>
      </c>
      <c r="N102" s="66">
        <v>34.56</v>
      </c>
      <c r="O102" s="30" t="e">
        <f>#REF!</f>
        <v>#REF!</v>
      </c>
      <c r="P102" s="71">
        <v>34.56</v>
      </c>
      <c r="Q102" s="72">
        <v>34.56</v>
      </c>
      <c r="R102" s="72">
        <v>34.56</v>
      </c>
      <c r="S102" s="73">
        <v>34.56</v>
      </c>
    </row>
    <row r="103" spans="1:19" s="5" customFormat="1" ht="11.25" customHeight="1">
      <c r="A103" s="64"/>
      <c r="B103" s="43" t="s">
        <v>19</v>
      </c>
      <c r="C103" s="40">
        <v>21</v>
      </c>
      <c r="D103" s="27">
        <v>0.5</v>
      </c>
      <c r="E103" s="27">
        <v>14.8</v>
      </c>
      <c r="F103" s="28" t="e">
        <f>#REF!</f>
        <v>#REF!</v>
      </c>
      <c r="G103" s="28">
        <v>35.76</v>
      </c>
      <c r="H103" s="70">
        <v>35.76</v>
      </c>
      <c r="I103" s="70">
        <v>35.76</v>
      </c>
      <c r="J103" s="65">
        <v>35.76</v>
      </c>
      <c r="K103" s="65">
        <v>35.76</v>
      </c>
      <c r="L103" s="65">
        <v>35.76</v>
      </c>
      <c r="M103" s="65">
        <v>35.76</v>
      </c>
      <c r="N103" s="66">
        <v>34.56</v>
      </c>
      <c r="O103" s="30" t="e">
        <f>#REF!</f>
        <v>#REF!</v>
      </c>
      <c r="P103" s="71">
        <v>34.56</v>
      </c>
      <c r="Q103" s="72">
        <v>34.56</v>
      </c>
      <c r="R103" s="72">
        <v>34.56</v>
      </c>
      <c r="S103" s="73">
        <v>34.56</v>
      </c>
    </row>
    <row r="104" spans="1:19" s="5" customFormat="1" ht="11.25" customHeight="1">
      <c r="A104" s="64"/>
      <c r="B104" s="43" t="s">
        <v>99</v>
      </c>
      <c r="C104" s="40">
        <v>12</v>
      </c>
      <c r="D104" s="27">
        <v>1</v>
      </c>
      <c r="E104" s="27">
        <v>14.8</v>
      </c>
      <c r="F104" s="28" t="e">
        <f>#REF!</f>
        <v>#REF!</v>
      </c>
      <c r="G104" s="28">
        <v>53.5248</v>
      </c>
      <c r="H104" s="70">
        <v>53.5248</v>
      </c>
      <c r="I104" s="70">
        <v>53.5248</v>
      </c>
      <c r="J104" s="70">
        <v>53.5248</v>
      </c>
      <c r="K104" s="70">
        <v>53.5248</v>
      </c>
      <c r="L104" s="70">
        <v>53.5248</v>
      </c>
      <c r="M104" s="70">
        <v>53.5248</v>
      </c>
      <c r="N104" s="70">
        <v>51.72</v>
      </c>
      <c r="O104" s="30" t="e">
        <f>#REF!</f>
        <v>#REF!</v>
      </c>
      <c r="P104" s="71">
        <v>51.72</v>
      </c>
      <c r="Q104" s="72">
        <v>51.72</v>
      </c>
      <c r="R104" s="72">
        <v>51.72</v>
      </c>
      <c r="S104" s="73">
        <v>51.72</v>
      </c>
    </row>
    <row r="105" spans="1:19" s="5" customFormat="1" ht="11.25" customHeight="1">
      <c r="A105" s="64"/>
      <c r="B105" s="43" t="s">
        <v>100</v>
      </c>
      <c r="C105" s="40">
        <v>12</v>
      </c>
      <c r="D105" s="27">
        <v>1</v>
      </c>
      <c r="E105" s="27">
        <v>14.8</v>
      </c>
      <c r="F105" s="28" t="e">
        <f>#REF!</f>
        <v>#REF!</v>
      </c>
      <c r="G105" s="28">
        <v>53.5248</v>
      </c>
      <c r="H105" s="70">
        <v>53.5248</v>
      </c>
      <c r="I105" s="70">
        <v>53.5248</v>
      </c>
      <c r="J105" s="70">
        <v>53.5248</v>
      </c>
      <c r="K105" s="70">
        <v>53.5248</v>
      </c>
      <c r="L105" s="70">
        <v>53.5248</v>
      </c>
      <c r="M105" s="70">
        <v>53.5248</v>
      </c>
      <c r="N105" s="70">
        <v>51.72</v>
      </c>
      <c r="O105" s="30" t="e">
        <f>#REF!</f>
        <v>#REF!</v>
      </c>
      <c r="P105" s="71">
        <v>51.72</v>
      </c>
      <c r="Q105" s="72">
        <v>51.72</v>
      </c>
      <c r="R105" s="72">
        <v>51.72</v>
      </c>
      <c r="S105" s="73">
        <v>51.72</v>
      </c>
    </row>
    <row r="106" spans="1:19" s="5" customFormat="1" ht="12" customHeight="1" thickBot="1">
      <c r="A106" s="74"/>
      <c r="B106" s="46" t="s">
        <v>101</v>
      </c>
      <c r="C106" s="42">
        <v>12</v>
      </c>
      <c r="D106" s="33">
        <v>1</v>
      </c>
      <c r="E106" s="33">
        <v>14.8</v>
      </c>
      <c r="F106" s="34" t="e">
        <f>#REF!</f>
        <v>#REF!</v>
      </c>
      <c r="G106" s="34">
        <v>53.5248</v>
      </c>
      <c r="H106" s="75">
        <v>53.5248</v>
      </c>
      <c r="I106" s="75">
        <v>53.5248</v>
      </c>
      <c r="J106" s="75">
        <v>53.5248</v>
      </c>
      <c r="K106" s="75">
        <v>53.5248</v>
      </c>
      <c r="L106" s="75">
        <v>53.5248</v>
      </c>
      <c r="M106" s="75">
        <v>53.5248</v>
      </c>
      <c r="N106" s="70">
        <v>51.72</v>
      </c>
      <c r="O106" s="76" t="e">
        <f>#REF!</f>
        <v>#REF!</v>
      </c>
      <c r="P106" s="77">
        <v>51.72</v>
      </c>
      <c r="Q106" s="78">
        <v>51.72</v>
      </c>
      <c r="R106" s="78">
        <v>51.72</v>
      </c>
      <c r="S106" s="79">
        <v>51.72</v>
      </c>
    </row>
    <row r="107" spans="1:19" s="5" customFormat="1" ht="10.5" customHeight="1" thickBot="1">
      <c r="A107" s="80"/>
      <c r="B107" s="177" t="s">
        <v>14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9"/>
    </row>
    <row r="108" spans="1:19" s="5" customFormat="1" ht="10.5" customHeight="1">
      <c r="A108" s="81"/>
      <c r="B108" s="45" t="s">
        <v>102</v>
      </c>
      <c r="C108" s="82">
        <v>20</v>
      </c>
      <c r="D108" s="47">
        <v>0.2</v>
      </c>
      <c r="E108" s="24">
        <v>40</v>
      </c>
      <c r="F108" s="35" t="e">
        <f>#REF!</f>
        <v>#REF!</v>
      </c>
      <c r="G108" s="35" t="e">
        <f aca="true" t="shared" si="85" ref="G108:G133">ROUND(F108*1.18/0.06,0)*0.06</f>
        <v>#REF!</v>
      </c>
      <c r="H108" s="24" t="e">
        <f>#REF!</f>
        <v>#REF!</v>
      </c>
      <c r="I108" s="35" t="e">
        <f aca="true" t="shared" si="86" ref="I108:I133">ROUND(F108*1.22/0.06,0)*0.06</f>
        <v>#REF!</v>
      </c>
      <c r="J108" s="35" t="e">
        <f aca="true" t="shared" si="87" ref="J108:J133">ROUND(F108*1.33/0.06,0)*0.06</f>
        <v>#REF!</v>
      </c>
      <c r="K108" s="35" t="e">
        <f aca="true" t="shared" si="88" ref="K108:K126">ROUND(F108*1.38/0.06,0)*0.06</f>
        <v>#REF!</v>
      </c>
      <c r="L108" s="35" t="e">
        <f aca="true" t="shared" si="89" ref="L108:L133">ROUND(F108*1.27/0.06,0)*0.06</f>
        <v>#REF!</v>
      </c>
      <c r="M108" s="35" t="e">
        <f aca="true" t="shared" si="90" ref="M108:M133">ROUND(F108*1.22/0.06,0)*0.06</f>
        <v>#REF!</v>
      </c>
      <c r="N108" s="35" t="e">
        <f aca="true" t="shared" si="91" ref="N108:N133">ROUND(F108*1.03/0.06,0)*0.06</f>
        <v>#REF!</v>
      </c>
      <c r="O108" s="35" t="e">
        <f aca="true" t="shared" si="92" ref="O108:O133">ROUND(F108*1.05/0.06,0)*0.06</f>
        <v>#REF!</v>
      </c>
      <c r="P108" s="35" t="e">
        <f aca="true" t="shared" si="93" ref="P108:P133">ROUND(F108*1.06/0.06,0)*0.06</f>
        <v>#REF!</v>
      </c>
      <c r="Q108" s="35" t="e">
        <f aca="true" t="shared" si="94" ref="Q108:Q133">ROUND(F108*1.07/0.06,0)*0.06</f>
        <v>#REF!</v>
      </c>
      <c r="R108" s="35" t="e">
        <f aca="true" t="shared" si="95" ref="R108:R133">ROUND(F108*1.08/0.06,0)*0.06</f>
        <v>#REF!</v>
      </c>
      <c r="S108" s="85" t="e">
        <f aca="true" t="shared" si="96" ref="S108:S133">ROUND(F108*1.1/0.06,0)*0.06</f>
        <v>#REF!</v>
      </c>
    </row>
    <row r="109" spans="1:19" s="10" customFormat="1" ht="12.75" customHeight="1">
      <c r="A109" s="81"/>
      <c r="B109" s="43" t="s">
        <v>103</v>
      </c>
      <c r="C109" s="83">
        <v>20</v>
      </c>
      <c r="D109" s="48">
        <v>0.2</v>
      </c>
      <c r="E109" s="27">
        <v>40</v>
      </c>
      <c r="F109" s="28" t="e">
        <f>#REF!</f>
        <v>#REF!</v>
      </c>
      <c r="G109" s="35" t="e">
        <f t="shared" si="85"/>
        <v>#REF!</v>
      </c>
      <c r="H109" s="27" t="e">
        <f>#REF!</f>
        <v>#REF!</v>
      </c>
      <c r="I109" s="35" t="e">
        <f t="shared" si="86"/>
        <v>#REF!</v>
      </c>
      <c r="J109" s="35" t="e">
        <f t="shared" si="87"/>
        <v>#REF!</v>
      </c>
      <c r="K109" s="35" t="e">
        <f t="shared" si="88"/>
        <v>#REF!</v>
      </c>
      <c r="L109" s="35" t="e">
        <f t="shared" si="89"/>
        <v>#REF!</v>
      </c>
      <c r="M109" s="35" t="e">
        <f t="shared" si="90"/>
        <v>#REF!</v>
      </c>
      <c r="N109" s="35" t="e">
        <f t="shared" si="91"/>
        <v>#REF!</v>
      </c>
      <c r="O109" s="35" t="e">
        <f t="shared" si="92"/>
        <v>#REF!</v>
      </c>
      <c r="P109" s="35" t="e">
        <f t="shared" si="93"/>
        <v>#REF!</v>
      </c>
      <c r="Q109" s="35" t="e">
        <f t="shared" si="94"/>
        <v>#REF!</v>
      </c>
      <c r="R109" s="35" t="e">
        <f t="shared" si="95"/>
        <v>#REF!</v>
      </c>
      <c r="S109" s="85" t="e">
        <f t="shared" si="96"/>
        <v>#REF!</v>
      </c>
    </row>
    <row r="110" spans="1:19" s="17" customFormat="1" ht="10.5" customHeight="1">
      <c r="A110" s="81"/>
      <c r="B110" s="43" t="s">
        <v>104</v>
      </c>
      <c r="C110" s="83">
        <v>20</v>
      </c>
      <c r="D110" s="48">
        <v>0.2</v>
      </c>
      <c r="E110" s="27">
        <v>40</v>
      </c>
      <c r="F110" s="28" t="e">
        <f>#REF!</f>
        <v>#REF!</v>
      </c>
      <c r="G110" s="35" t="e">
        <f t="shared" si="85"/>
        <v>#REF!</v>
      </c>
      <c r="H110" s="27" t="e">
        <f>#REF!</f>
        <v>#REF!</v>
      </c>
      <c r="I110" s="35" t="e">
        <f t="shared" si="86"/>
        <v>#REF!</v>
      </c>
      <c r="J110" s="35" t="e">
        <f t="shared" si="87"/>
        <v>#REF!</v>
      </c>
      <c r="K110" s="35" t="e">
        <f t="shared" si="88"/>
        <v>#REF!</v>
      </c>
      <c r="L110" s="35" t="e">
        <f t="shared" si="89"/>
        <v>#REF!</v>
      </c>
      <c r="M110" s="35" t="e">
        <f t="shared" si="90"/>
        <v>#REF!</v>
      </c>
      <c r="N110" s="35" t="e">
        <f t="shared" si="91"/>
        <v>#REF!</v>
      </c>
      <c r="O110" s="35" t="e">
        <f t="shared" si="92"/>
        <v>#REF!</v>
      </c>
      <c r="P110" s="35" t="e">
        <f t="shared" si="93"/>
        <v>#REF!</v>
      </c>
      <c r="Q110" s="35" t="e">
        <f t="shared" si="94"/>
        <v>#REF!</v>
      </c>
      <c r="R110" s="35" t="e">
        <f t="shared" si="95"/>
        <v>#REF!</v>
      </c>
      <c r="S110" s="85" t="e">
        <f t="shared" si="96"/>
        <v>#REF!</v>
      </c>
    </row>
    <row r="111" spans="1:19" s="17" customFormat="1" ht="10.5" customHeight="1">
      <c r="A111" s="81"/>
      <c r="B111" s="43" t="s">
        <v>105</v>
      </c>
      <c r="C111" s="83">
        <v>20</v>
      </c>
      <c r="D111" s="48">
        <v>0.2</v>
      </c>
      <c r="E111" s="27">
        <v>40</v>
      </c>
      <c r="F111" s="28" t="e">
        <f>#REF!</f>
        <v>#REF!</v>
      </c>
      <c r="G111" s="35" t="e">
        <f t="shared" si="85"/>
        <v>#REF!</v>
      </c>
      <c r="H111" s="27" t="e">
        <f>#REF!</f>
        <v>#REF!</v>
      </c>
      <c r="I111" s="35" t="e">
        <f t="shared" si="86"/>
        <v>#REF!</v>
      </c>
      <c r="J111" s="35" t="e">
        <f t="shared" si="87"/>
        <v>#REF!</v>
      </c>
      <c r="K111" s="35" t="e">
        <f t="shared" si="88"/>
        <v>#REF!</v>
      </c>
      <c r="L111" s="35" t="e">
        <f t="shared" si="89"/>
        <v>#REF!</v>
      </c>
      <c r="M111" s="35" t="e">
        <f t="shared" si="90"/>
        <v>#REF!</v>
      </c>
      <c r="N111" s="35" t="e">
        <f t="shared" si="91"/>
        <v>#REF!</v>
      </c>
      <c r="O111" s="35" t="e">
        <f t="shared" si="92"/>
        <v>#REF!</v>
      </c>
      <c r="P111" s="35" t="e">
        <f t="shared" si="93"/>
        <v>#REF!</v>
      </c>
      <c r="Q111" s="35" t="e">
        <f t="shared" si="94"/>
        <v>#REF!</v>
      </c>
      <c r="R111" s="35" t="e">
        <f t="shared" si="95"/>
        <v>#REF!</v>
      </c>
      <c r="S111" s="85" t="e">
        <f t="shared" si="96"/>
        <v>#REF!</v>
      </c>
    </row>
    <row r="112" spans="1:19" s="17" customFormat="1" ht="10.5" customHeight="1">
      <c r="A112" s="81"/>
      <c r="B112" s="43" t="s">
        <v>106</v>
      </c>
      <c r="C112" s="83">
        <v>20</v>
      </c>
      <c r="D112" s="48">
        <v>0.2</v>
      </c>
      <c r="E112" s="27">
        <v>40</v>
      </c>
      <c r="F112" s="28" t="e">
        <f>#REF!</f>
        <v>#REF!</v>
      </c>
      <c r="G112" s="35" t="e">
        <f t="shared" si="85"/>
        <v>#REF!</v>
      </c>
      <c r="H112" s="27" t="e">
        <f>#REF!</f>
        <v>#REF!</v>
      </c>
      <c r="I112" s="35" t="e">
        <f t="shared" si="86"/>
        <v>#REF!</v>
      </c>
      <c r="J112" s="35" t="e">
        <f t="shared" si="87"/>
        <v>#REF!</v>
      </c>
      <c r="K112" s="35" t="e">
        <f t="shared" si="88"/>
        <v>#REF!</v>
      </c>
      <c r="L112" s="35" t="e">
        <f t="shared" si="89"/>
        <v>#REF!</v>
      </c>
      <c r="M112" s="35" t="e">
        <f t="shared" si="90"/>
        <v>#REF!</v>
      </c>
      <c r="N112" s="35" t="e">
        <f t="shared" si="91"/>
        <v>#REF!</v>
      </c>
      <c r="O112" s="35" t="e">
        <f t="shared" si="92"/>
        <v>#REF!</v>
      </c>
      <c r="P112" s="35" t="e">
        <f t="shared" si="93"/>
        <v>#REF!</v>
      </c>
      <c r="Q112" s="35" t="e">
        <f t="shared" si="94"/>
        <v>#REF!</v>
      </c>
      <c r="R112" s="35" t="e">
        <f t="shared" si="95"/>
        <v>#REF!</v>
      </c>
      <c r="S112" s="85" t="e">
        <f t="shared" si="96"/>
        <v>#REF!</v>
      </c>
    </row>
    <row r="113" spans="1:19" ht="13.5" customHeight="1">
      <c r="A113" s="81"/>
      <c r="B113" s="43" t="s">
        <v>107</v>
      </c>
      <c r="C113" s="83">
        <v>20</v>
      </c>
      <c r="D113" s="48">
        <v>0.2</v>
      </c>
      <c r="E113" s="27">
        <v>40</v>
      </c>
      <c r="F113" s="28" t="e">
        <f>#REF!</f>
        <v>#REF!</v>
      </c>
      <c r="G113" s="35" t="e">
        <f t="shared" si="85"/>
        <v>#REF!</v>
      </c>
      <c r="H113" s="27" t="e">
        <f>#REF!</f>
        <v>#REF!</v>
      </c>
      <c r="I113" s="35" t="e">
        <f t="shared" si="86"/>
        <v>#REF!</v>
      </c>
      <c r="J113" s="35" t="e">
        <f t="shared" si="87"/>
        <v>#REF!</v>
      </c>
      <c r="K113" s="35" t="e">
        <f t="shared" si="88"/>
        <v>#REF!</v>
      </c>
      <c r="L113" s="35" t="e">
        <f t="shared" si="89"/>
        <v>#REF!</v>
      </c>
      <c r="M113" s="35" t="e">
        <f t="shared" si="90"/>
        <v>#REF!</v>
      </c>
      <c r="N113" s="35" t="e">
        <f t="shared" si="91"/>
        <v>#REF!</v>
      </c>
      <c r="O113" s="35" t="e">
        <f t="shared" si="92"/>
        <v>#REF!</v>
      </c>
      <c r="P113" s="35" t="e">
        <f t="shared" si="93"/>
        <v>#REF!</v>
      </c>
      <c r="Q113" s="35" t="e">
        <f t="shared" si="94"/>
        <v>#REF!</v>
      </c>
      <c r="R113" s="35" t="e">
        <f t="shared" si="95"/>
        <v>#REF!</v>
      </c>
      <c r="S113" s="85" t="e">
        <f t="shared" si="96"/>
        <v>#REF!</v>
      </c>
    </row>
    <row r="114" spans="1:19" ht="12.75" customHeight="1">
      <c r="A114" s="81"/>
      <c r="B114" s="43" t="s">
        <v>108</v>
      </c>
      <c r="C114" s="83">
        <v>20</v>
      </c>
      <c r="D114" s="48">
        <v>0.2</v>
      </c>
      <c r="E114" s="27">
        <v>40</v>
      </c>
      <c r="F114" s="28" t="e">
        <f>#REF!</f>
        <v>#REF!</v>
      </c>
      <c r="G114" s="35" t="e">
        <f t="shared" si="85"/>
        <v>#REF!</v>
      </c>
      <c r="H114" s="27" t="e">
        <f>#REF!</f>
        <v>#REF!</v>
      </c>
      <c r="I114" s="35" t="e">
        <f t="shared" si="86"/>
        <v>#REF!</v>
      </c>
      <c r="J114" s="35" t="e">
        <f t="shared" si="87"/>
        <v>#REF!</v>
      </c>
      <c r="K114" s="35" t="e">
        <f t="shared" si="88"/>
        <v>#REF!</v>
      </c>
      <c r="L114" s="35" t="e">
        <f t="shared" si="89"/>
        <v>#REF!</v>
      </c>
      <c r="M114" s="35" t="e">
        <f t="shared" si="90"/>
        <v>#REF!</v>
      </c>
      <c r="N114" s="35" t="e">
        <f t="shared" si="91"/>
        <v>#REF!</v>
      </c>
      <c r="O114" s="35" t="e">
        <f t="shared" si="92"/>
        <v>#REF!</v>
      </c>
      <c r="P114" s="35" t="e">
        <f t="shared" si="93"/>
        <v>#REF!</v>
      </c>
      <c r="Q114" s="35" t="e">
        <f t="shared" si="94"/>
        <v>#REF!</v>
      </c>
      <c r="R114" s="35" t="e">
        <f t="shared" si="95"/>
        <v>#REF!</v>
      </c>
      <c r="S114" s="85" t="e">
        <f t="shared" si="96"/>
        <v>#REF!</v>
      </c>
    </row>
    <row r="115" spans="1:19" ht="12.75" customHeight="1">
      <c r="A115" s="81"/>
      <c r="B115" s="43" t="s">
        <v>109</v>
      </c>
      <c r="C115" s="40">
        <v>20</v>
      </c>
      <c r="D115" s="27">
        <v>0.5</v>
      </c>
      <c r="E115" s="27">
        <v>40</v>
      </c>
      <c r="F115" s="28" t="e">
        <f>#REF!</f>
        <v>#REF!</v>
      </c>
      <c r="G115" s="35" t="e">
        <f t="shared" si="85"/>
        <v>#REF!</v>
      </c>
      <c r="H115" s="27" t="e">
        <f>#REF!</f>
        <v>#REF!</v>
      </c>
      <c r="I115" s="35" t="e">
        <f t="shared" si="86"/>
        <v>#REF!</v>
      </c>
      <c r="J115" s="35" t="e">
        <f t="shared" si="87"/>
        <v>#REF!</v>
      </c>
      <c r="K115" s="35" t="e">
        <f t="shared" si="88"/>
        <v>#REF!</v>
      </c>
      <c r="L115" s="35" t="e">
        <f t="shared" si="89"/>
        <v>#REF!</v>
      </c>
      <c r="M115" s="35" t="e">
        <f t="shared" si="90"/>
        <v>#REF!</v>
      </c>
      <c r="N115" s="35" t="e">
        <f t="shared" si="91"/>
        <v>#REF!</v>
      </c>
      <c r="O115" s="35" t="e">
        <f t="shared" si="92"/>
        <v>#REF!</v>
      </c>
      <c r="P115" s="35" t="e">
        <f t="shared" si="93"/>
        <v>#REF!</v>
      </c>
      <c r="Q115" s="35" t="e">
        <f t="shared" si="94"/>
        <v>#REF!</v>
      </c>
      <c r="R115" s="35" t="e">
        <f t="shared" si="95"/>
        <v>#REF!</v>
      </c>
      <c r="S115" s="85" t="e">
        <f t="shared" si="96"/>
        <v>#REF!</v>
      </c>
    </row>
    <row r="116" spans="1:19" ht="12.75" customHeight="1">
      <c r="A116" s="81"/>
      <c r="B116" s="43"/>
      <c r="C116" s="40"/>
      <c r="D116" s="27"/>
      <c r="E116" s="27"/>
      <c r="F116" s="28"/>
      <c r="G116" s="35"/>
      <c r="H116" s="2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85"/>
    </row>
    <row r="117" spans="1:19" ht="12.75" customHeight="1">
      <c r="A117" s="81"/>
      <c r="B117" s="43" t="s">
        <v>110</v>
      </c>
      <c r="C117" s="40">
        <v>20</v>
      </c>
      <c r="D117" s="27">
        <v>0.5</v>
      </c>
      <c r="E117" s="27">
        <v>40</v>
      </c>
      <c r="F117" s="28" t="e">
        <f>#REF!</f>
        <v>#REF!</v>
      </c>
      <c r="G117" s="35" t="e">
        <f t="shared" si="85"/>
        <v>#REF!</v>
      </c>
      <c r="H117" s="27" t="e">
        <f>#REF!</f>
        <v>#REF!</v>
      </c>
      <c r="I117" s="35" t="e">
        <f t="shared" si="86"/>
        <v>#REF!</v>
      </c>
      <c r="J117" s="35" t="e">
        <f t="shared" si="87"/>
        <v>#REF!</v>
      </c>
      <c r="K117" s="35" t="e">
        <f t="shared" si="88"/>
        <v>#REF!</v>
      </c>
      <c r="L117" s="35" t="e">
        <f t="shared" si="89"/>
        <v>#REF!</v>
      </c>
      <c r="M117" s="35" t="e">
        <f t="shared" si="90"/>
        <v>#REF!</v>
      </c>
      <c r="N117" s="35" t="e">
        <f t="shared" si="91"/>
        <v>#REF!</v>
      </c>
      <c r="O117" s="35" t="e">
        <f t="shared" si="92"/>
        <v>#REF!</v>
      </c>
      <c r="P117" s="35" t="e">
        <f t="shared" si="93"/>
        <v>#REF!</v>
      </c>
      <c r="Q117" s="35" t="e">
        <f t="shared" si="94"/>
        <v>#REF!</v>
      </c>
      <c r="R117" s="35" t="e">
        <f t="shared" si="95"/>
        <v>#REF!</v>
      </c>
      <c r="S117" s="85" t="e">
        <f t="shared" si="96"/>
        <v>#REF!</v>
      </c>
    </row>
    <row r="118" spans="1:19" ht="12.75" customHeight="1">
      <c r="A118" s="81"/>
      <c r="B118" s="43" t="s">
        <v>111</v>
      </c>
      <c r="C118" s="40">
        <v>20</v>
      </c>
      <c r="D118" s="27">
        <v>0.5</v>
      </c>
      <c r="E118" s="27">
        <v>40</v>
      </c>
      <c r="F118" s="28" t="e">
        <f>#REF!</f>
        <v>#REF!</v>
      </c>
      <c r="G118" s="35" t="e">
        <f t="shared" si="85"/>
        <v>#REF!</v>
      </c>
      <c r="H118" s="27" t="e">
        <f>#REF!</f>
        <v>#REF!</v>
      </c>
      <c r="I118" s="35" t="e">
        <f t="shared" si="86"/>
        <v>#REF!</v>
      </c>
      <c r="J118" s="35" t="e">
        <f t="shared" si="87"/>
        <v>#REF!</v>
      </c>
      <c r="K118" s="35" t="e">
        <f t="shared" si="88"/>
        <v>#REF!</v>
      </c>
      <c r="L118" s="35" t="e">
        <f t="shared" si="89"/>
        <v>#REF!</v>
      </c>
      <c r="M118" s="35" t="e">
        <f t="shared" si="90"/>
        <v>#REF!</v>
      </c>
      <c r="N118" s="35" t="e">
        <f t="shared" si="91"/>
        <v>#REF!</v>
      </c>
      <c r="O118" s="35" t="e">
        <f t="shared" si="92"/>
        <v>#REF!</v>
      </c>
      <c r="P118" s="35" t="e">
        <f t="shared" si="93"/>
        <v>#REF!</v>
      </c>
      <c r="Q118" s="35" t="e">
        <f t="shared" si="94"/>
        <v>#REF!</v>
      </c>
      <c r="R118" s="35" t="e">
        <f t="shared" si="95"/>
        <v>#REF!</v>
      </c>
      <c r="S118" s="85" t="e">
        <f t="shared" si="96"/>
        <v>#REF!</v>
      </c>
    </row>
    <row r="119" spans="1:19" ht="12.75" customHeight="1">
      <c r="A119" s="81"/>
      <c r="B119" s="43" t="s">
        <v>112</v>
      </c>
      <c r="C119" s="40">
        <v>20</v>
      </c>
      <c r="D119" s="27">
        <v>0.5</v>
      </c>
      <c r="E119" s="27">
        <v>40</v>
      </c>
      <c r="F119" s="28" t="e">
        <f>#REF!</f>
        <v>#REF!</v>
      </c>
      <c r="G119" s="35" t="e">
        <f t="shared" si="85"/>
        <v>#REF!</v>
      </c>
      <c r="H119" s="27" t="e">
        <f>#REF!</f>
        <v>#REF!</v>
      </c>
      <c r="I119" s="35" t="e">
        <f t="shared" si="86"/>
        <v>#REF!</v>
      </c>
      <c r="J119" s="35" t="e">
        <f t="shared" si="87"/>
        <v>#REF!</v>
      </c>
      <c r="K119" s="35" t="e">
        <f t="shared" si="88"/>
        <v>#REF!</v>
      </c>
      <c r="L119" s="35" t="e">
        <f t="shared" si="89"/>
        <v>#REF!</v>
      </c>
      <c r="M119" s="35" t="e">
        <f t="shared" si="90"/>
        <v>#REF!</v>
      </c>
      <c r="N119" s="35" t="e">
        <f t="shared" si="91"/>
        <v>#REF!</v>
      </c>
      <c r="O119" s="35" t="e">
        <f t="shared" si="92"/>
        <v>#REF!</v>
      </c>
      <c r="P119" s="35" t="e">
        <f t="shared" si="93"/>
        <v>#REF!</v>
      </c>
      <c r="Q119" s="35" t="e">
        <f t="shared" si="94"/>
        <v>#REF!</v>
      </c>
      <c r="R119" s="35" t="e">
        <f t="shared" si="95"/>
        <v>#REF!</v>
      </c>
      <c r="S119" s="85" t="e">
        <f t="shared" si="96"/>
        <v>#REF!</v>
      </c>
    </row>
    <row r="120" spans="1:19" ht="12.75" customHeight="1">
      <c r="A120" s="81"/>
      <c r="B120" s="43" t="s">
        <v>113</v>
      </c>
      <c r="C120" s="40">
        <v>20</v>
      </c>
      <c r="D120" s="27">
        <v>0.5</v>
      </c>
      <c r="E120" s="27">
        <v>40</v>
      </c>
      <c r="F120" s="28" t="e">
        <f>#REF!</f>
        <v>#REF!</v>
      </c>
      <c r="G120" s="35" t="e">
        <f t="shared" si="85"/>
        <v>#REF!</v>
      </c>
      <c r="H120" s="27" t="e">
        <f>#REF!</f>
        <v>#REF!</v>
      </c>
      <c r="I120" s="35" t="e">
        <f t="shared" si="86"/>
        <v>#REF!</v>
      </c>
      <c r="J120" s="35" t="e">
        <f t="shared" si="87"/>
        <v>#REF!</v>
      </c>
      <c r="K120" s="35" t="e">
        <f t="shared" si="88"/>
        <v>#REF!</v>
      </c>
      <c r="L120" s="35" t="e">
        <f t="shared" si="89"/>
        <v>#REF!</v>
      </c>
      <c r="M120" s="35" t="e">
        <f t="shared" si="90"/>
        <v>#REF!</v>
      </c>
      <c r="N120" s="35" t="e">
        <f t="shared" si="91"/>
        <v>#REF!</v>
      </c>
      <c r="O120" s="35" t="e">
        <f t="shared" si="92"/>
        <v>#REF!</v>
      </c>
      <c r="P120" s="35" t="e">
        <f t="shared" si="93"/>
        <v>#REF!</v>
      </c>
      <c r="Q120" s="35" t="e">
        <f t="shared" si="94"/>
        <v>#REF!</v>
      </c>
      <c r="R120" s="35" t="e">
        <f t="shared" si="95"/>
        <v>#REF!</v>
      </c>
      <c r="S120" s="85" t="e">
        <f t="shared" si="96"/>
        <v>#REF!</v>
      </c>
    </row>
    <row r="121" spans="1:19" ht="13.5" customHeight="1">
      <c r="A121" s="81"/>
      <c r="B121" s="43" t="s">
        <v>114</v>
      </c>
      <c r="C121" s="40">
        <v>20</v>
      </c>
      <c r="D121" s="27">
        <v>0.5</v>
      </c>
      <c r="E121" s="27">
        <v>40</v>
      </c>
      <c r="F121" s="28" t="e">
        <f>#REF!</f>
        <v>#REF!</v>
      </c>
      <c r="G121" s="35" t="e">
        <f t="shared" si="85"/>
        <v>#REF!</v>
      </c>
      <c r="H121" s="27" t="e">
        <f>#REF!</f>
        <v>#REF!</v>
      </c>
      <c r="I121" s="35" t="e">
        <f t="shared" si="86"/>
        <v>#REF!</v>
      </c>
      <c r="J121" s="35" t="e">
        <f t="shared" si="87"/>
        <v>#REF!</v>
      </c>
      <c r="K121" s="35" t="e">
        <f t="shared" si="88"/>
        <v>#REF!</v>
      </c>
      <c r="L121" s="35" t="e">
        <f t="shared" si="89"/>
        <v>#REF!</v>
      </c>
      <c r="M121" s="35" t="e">
        <f t="shared" si="90"/>
        <v>#REF!</v>
      </c>
      <c r="N121" s="35" t="e">
        <f t="shared" si="91"/>
        <v>#REF!</v>
      </c>
      <c r="O121" s="35" t="e">
        <f t="shared" si="92"/>
        <v>#REF!</v>
      </c>
      <c r="P121" s="35" t="e">
        <f t="shared" si="93"/>
        <v>#REF!</v>
      </c>
      <c r="Q121" s="35" t="e">
        <f t="shared" si="94"/>
        <v>#REF!</v>
      </c>
      <c r="R121" s="35" t="e">
        <f t="shared" si="95"/>
        <v>#REF!</v>
      </c>
      <c r="S121" s="85" t="e">
        <f t="shared" si="96"/>
        <v>#REF!</v>
      </c>
    </row>
    <row r="122" spans="1:19" ht="12">
      <c r="A122" s="81"/>
      <c r="B122" s="43" t="s">
        <v>115</v>
      </c>
      <c r="C122" s="40">
        <v>20</v>
      </c>
      <c r="D122" s="27">
        <v>0.5</v>
      </c>
      <c r="E122" s="27">
        <v>40</v>
      </c>
      <c r="F122" s="28" t="e">
        <f>#REF!</f>
        <v>#REF!</v>
      </c>
      <c r="G122" s="35" t="e">
        <f t="shared" si="85"/>
        <v>#REF!</v>
      </c>
      <c r="H122" s="27" t="e">
        <f>#REF!</f>
        <v>#REF!</v>
      </c>
      <c r="I122" s="35" t="e">
        <f t="shared" si="86"/>
        <v>#REF!</v>
      </c>
      <c r="J122" s="35" t="e">
        <f t="shared" si="87"/>
        <v>#REF!</v>
      </c>
      <c r="K122" s="35" t="e">
        <f t="shared" si="88"/>
        <v>#REF!</v>
      </c>
      <c r="L122" s="35" t="e">
        <f t="shared" si="89"/>
        <v>#REF!</v>
      </c>
      <c r="M122" s="35" t="e">
        <f t="shared" si="90"/>
        <v>#REF!</v>
      </c>
      <c r="N122" s="35" t="e">
        <f t="shared" si="91"/>
        <v>#REF!</v>
      </c>
      <c r="O122" s="35" t="e">
        <f t="shared" si="92"/>
        <v>#REF!</v>
      </c>
      <c r="P122" s="35" t="e">
        <f t="shared" si="93"/>
        <v>#REF!</v>
      </c>
      <c r="Q122" s="35" t="e">
        <f t="shared" si="94"/>
        <v>#REF!</v>
      </c>
      <c r="R122" s="35" t="e">
        <f t="shared" si="95"/>
        <v>#REF!</v>
      </c>
      <c r="S122" s="85" t="e">
        <f t="shared" si="96"/>
        <v>#REF!</v>
      </c>
    </row>
    <row r="123" spans="1:19" ht="12">
      <c r="A123" s="81"/>
      <c r="B123" s="43" t="s">
        <v>146</v>
      </c>
      <c r="C123" s="40">
        <v>20</v>
      </c>
      <c r="D123" s="27">
        <v>0.5</v>
      </c>
      <c r="E123" s="27">
        <v>40</v>
      </c>
      <c r="F123" s="28" t="e">
        <f>#REF!</f>
        <v>#REF!</v>
      </c>
      <c r="G123" s="35" t="e">
        <f t="shared" si="85"/>
        <v>#REF!</v>
      </c>
      <c r="H123" s="27" t="e">
        <f>#REF!</f>
        <v>#REF!</v>
      </c>
      <c r="I123" s="35" t="e">
        <f t="shared" si="86"/>
        <v>#REF!</v>
      </c>
      <c r="J123" s="35" t="e">
        <f t="shared" si="87"/>
        <v>#REF!</v>
      </c>
      <c r="K123" s="35" t="e">
        <f t="shared" si="88"/>
        <v>#REF!</v>
      </c>
      <c r="L123" s="35" t="e">
        <f t="shared" si="89"/>
        <v>#REF!</v>
      </c>
      <c r="M123" s="35" t="e">
        <f t="shared" si="90"/>
        <v>#REF!</v>
      </c>
      <c r="N123" s="35" t="e">
        <f t="shared" si="91"/>
        <v>#REF!</v>
      </c>
      <c r="O123" s="35" t="e">
        <f t="shared" si="92"/>
        <v>#REF!</v>
      </c>
      <c r="P123" s="35" t="e">
        <f t="shared" si="93"/>
        <v>#REF!</v>
      </c>
      <c r="Q123" s="35" t="e">
        <f t="shared" si="94"/>
        <v>#REF!</v>
      </c>
      <c r="R123" s="35" t="e">
        <f t="shared" si="95"/>
        <v>#REF!</v>
      </c>
      <c r="S123" s="85" t="e">
        <f t="shared" si="96"/>
        <v>#REF!</v>
      </c>
    </row>
    <row r="124" spans="1:19" ht="12">
      <c r="A124" s="81"/>
      <c r="B124" s="43" t="s">
        <v>116</v>
      </c>
      <c r="C124" s="40">
        <v>20</v>
      </c>
      <c r="D124" s="27">
        <v>0.5</v>
      </c>
      <c r="E124" s="27">
        <v>40</v>
      </c>
      <c r="F124" s="28" t="e">
        <f>#REF!</f>
        <v>#REF!</v>
      </c>
      <c r="G124" s="35" t="e">
        <f t="shared" si="85"/>
        <v>#REF!</v>
      </c>
      <c r="H124" s="27" t="e">
        <f>#REF!</f>
        <v>#REF!</v>
      </c>
      <c r="I124" s="35" t="e">
        <f t="shared" si="86"/>
        <v>#REF!</v>
      </c>
      <c r="J124" s="35" t="e">
        <f t="shared" si="87"/>
        <v>#REF!</v>
      </c>
      <c r="K124" s="35" t="e">
        <f t="shared" si="88"/>
        <v>#REF!</v>
      </c>
      <c r="L124" s="35" t="e">
        <f t="shared" si="89"/>
        <v>#REF!</v>
      </c>
      <c r="M124" s="35" t="e">
        <f t="shared" si="90"/>
        <v>#REF!</v>
      </c>
      <c r="N124" s="35" t="e">
        <f t="shared" si="91"/>
        <v>#REF!</v>
      </c>
      <c r="O124" s="35" t="e">
        <f t="shared" si="92"/>
        <v>#REF!</v>
      </c>
      <c r="P124" s="35" t="e">
        <f t="shared" si="93"/>
        <v>#REF!</v>
      </c>
      <c r="Q124" s="35" t="e">
        <f t="shared" si="94"/>
        <v>#REF!</v>
      </c>
      <c r="R124" s="35" t="e">
        <f t="shared" si="95"/>
        <v>#REF!</v>
      </c>
      <c r="S124" s="85" t="e">
        <f t="shared" si="96"/>
        <v>#REF!</v>
      </c>
    </row>
    <row r="125" spans="1:19" ht="12">
      <c r="A125" s="81"/>
      <c r="B125" s="43" t="s">
        <v>117</v>
      </c>
      <c r="C125" s="40">
        <v>12</v>
      </c>
      <c r="D125" s="27">
        <v>0.7</v>
      </c>
      <c r="E125" s="27">
        <v>40</v>
      </c>
      <c r="F125" s="28" t="e">
        <f>#REF!</f>
        <v>#REF!</v>
      </c>
      <c r="G125" s="35" t="e">
        <f t="shared" si="85"/>
        <v>#REF!</v>
      </c>
      <c r="H125" s="27" t="e">
        <f>#REF!</f>
        <v>#REF!</v>
      </c>
      <c r="I125" s="35" t="e">
        <f t="shared" si="86"/>
        <v>#REF!</v>
      </c>
      <c r="J125" s="35" t="e">
        <f t="shared" si="87"/>
        <v>#REF!</v>
      </c>
      <c r="K125" s="35" t="e">
        <f t="shared" si="88"/>
        <v>#REF!</v>
      </c>
      <c r="L125" s="35" t="e">
        <f t="shared" si="89"/>
        <v>#REF!</v>
      </c>
      <c r="M125" s="35" t="e">
        <f t="shared" si="90"/>
        <v>#REF!</v>
      </c>
      <c r="N125" s="35" t="e">
        <f t="shared" si="91"/>
        <v>#REF!</v>
      </c>
      <c r="O125" s="35" t="e">
        <f t="shared" si="92"/>
        <v>#REF!</v>
      </c>
      <c r="P125" s="35" t="e">
        <f t="shared" si="93"/>
        <v>#REF!</v>
      </c>
      <c r="Q125" s="35" t="e">
        <f t="shared" si="94"/>
        <v>#REF!</v>
      </c>
      <c r="R125" s="35" t="e">
        <f t="shared" si="95"/>
        <v>#REF!</v>
      </c>
      <c r="S125" s="85" t="e">
        <f t="shared" si="96"/>
        <v>#REF!</v>
      </c>
    </row>
    <row r="126" spans="1:19" ht="12">
      <c r="A126" s="81"/>
      <c r="B126" s="43" t="s">
        <v>118</v>
      </c>
      <c r="C126" s="40">
        <v>12</v>
      </c>
      <c r="D126" s="27">
        <v>0.7</v>
      </c>
      <c r="E126" s="27">
        <v>40</v>
      </c>
      <c r="F126" s="28" t="e">
        <f>#REF!</f>
        <v>#REF!</v>
      </c>
      <c r="G126" s="35" t="e">
        <f t="shared" si="85"/>
        <v>#REF!</v>
      </c>
      <c r="H126" s="27" t="e">
        <f>#REF!</f>
        <v>#REF!</v>
      </c>
      <c r="I126" s="35" t="e">
        <f t="shared" si="86"/>
        <v>#REF!</v>
      </c>
      <c r="J126" s="35" t="e">
        <f t="shared" si="87"/>
        <v>#REF!</v>
      </c>
      <c r="K126" s="35" t="e">
        <f t="shared" si="88"/>
        <v>#REF!</v>
      </c>
      <c r="L126" s="35" t="e">
        <f t="shared" si="89"/>
        <v>#REF!</v>
      </c>
      <c r="M126" s="35" t="e">
        <f t="shared" si="90"/>
        <v>#REF!</v>
      </c>
      <c r="N126" s="35" t="e">
        <f t="shared" si="91"/>
        <v>#REF!</v>
      </c>
      <c r="O126" s="35" t="e">
        <f t="shared" si="92"/>
        <v>#REF!</v>
      </c>
      <c r="P126" s="35" t="e">
        <f t="shared" si="93"/>
        <v>#REF!</v>
      </c>
      <c r="Q126" s="35" t="e">
        <f t="shared" si="94"/>
        <v>#REF!</v>
      </c>
      <c r="R126" s="35" t="e">
        <f t="shared" si="95"/>
        <v>#REF!</v>
      </c>
      <c r="S126" s="85" t="e">
        <f t="shared" si="96"/>
        <v>#REF!</v>
      </c>
    </row>
    <row r="127" spans="1:19" ht="12">
      <c r="A127" s="81"/>
      <c r="B127" s="43" t="s">
        <v>119</v>
      </c>
      <c r="C127" s="40">
        <v>12</v>
      </c>
      <c r="D127" s="27">
        <v>0.7</v>
      </c>
      <c r="E127" s="27">
        <v>40</v>
      </c>
      <c r="F127" s="28" t="e">
        <f>#REF!</f>
        <v>#REF!</v>
      </c>
      <c r="G127" s="35" t="e">
        <f t="shared" si="85"/>
        <v>#REF!</v>
      </c>
      <c r="H127" s="27" t="e">
        <f>#REF!</f>
        <v>#REF!</v>
      </c>
      <c r="I127" s="35" t="e">
        <f t="shared" si="86"/>
        <v>#REF!</v>
      </c>
      <c r="J127" s="35" t="e">
        <f t="shared" si="87"/>
        <v>#REF!</v>
      </c>
      <c r="K127" s="35"/>
      <c r="L127" s="35" t="e">
        <f t="shared" si="89"/>
        <v>#REF!</v>
      </c>
      <c r="M127" s="35" t="e">
        <f t="shared" si="90"/>
        <v>#REF!</v>
      </c>
      <c r="N127" s="35" t="e">
        <f t="shared" si="91"/>
        <v>#REF!</v>
      </c>
      <c r="O127" s="35" t="e">
        <f t="shared" si="92"/>
        <v>#REF!</v>
      </c>
      <c r="P127" s="35" t="e">
        <f t="shared" si="93"/>
        <v>#REF!</v>
      </c>
      <c r="Q127" s="35" t="e">
        <f t="shared" si="94"/>
        <v>#REF!</v>
      </c>
      <c r="R127" s="35" t="e">
        <f t="shared" si="95"/>
        <v>#REF!</v>
      </c>
      <c r="S127" s="85" t="e">
        <f t="shared" si="96"/>
        <v>#REF!</v>
      </c>
    </row>
    <row r="128" spans="1:19" ht="12">
      <c r="A128" s="81"/>
      <c r="B128" s="43" t="s">
        <v>120</v>
      </c>
      <c r="C128" s="40">
        <v>12</v>
      </c>
      <c r="D128" s="27">
        <v>0.7</v>
      </c>
      <c r="E128" s="27">
        <v>40</v>
      </c>
      <c r="F128" s="28" t="e">
        <f>#REF!</f>
        <v>#REF!</v>
      </c>
      <c r="G128" s="35" t="e">
        <f t="shared" si="85"/>
        <v>#REF!</v>
      </c>
      <c r="H128" s="27" t="e">
        <f>#REF!</f>
        <v>#REF!</v>
      </c>
      <c r="I128" s="35" t="e">
        <f t="shared" si="86"/>
        <v>#REF!</v>
      </c>
      <c r="J128" s="35" t="e">
        <f t="shared" si="87"/>
        <v>#REF!</v>
      </c>
      <c r="K128" s="35" t="e">
        <f aca="true" t="shared" si="97" ref="K128:K133">ROUND(F128*1.38/0.06,0)*0.06</f>
        <v>#REF!</v>
      </c>
      <c r="L128" s="35" t="e">
        <f t="shared" si="89"/>
        <v>#REF!</v>
      </c>
      <c r="M128" s="35" t="e">
        <f t="shared" si="90"/>
        <v>#REF!</v>
      </c>
      <c r="N128" s="35" t="e">
        <f t="shared" si="91"/>
        <v>#REF!</v>
      </c>
      <c r="O128" s="35" t="e">
        <f t="shared" si="92"/>
        <v>#REF!</v>
      </c>
      <c r="P128" s="35" t="e">
        <f t="shared" si="93"/>
        <v>#REF!</v>
      </c>
      <c r="Q128" s="35" t="e">
        <f t="shared" si="94"/>
        <v>#REF!</v>
      </c>
      <c r="R128" s="35" t="e">
        <f t="shared" si="95"/>
        <v>#REF!</v>
      </c>
      <c r="S128" s="85" t="e">
        <f t="shared" si="96"/>
        <v>#REF!</v>
      </c>
    </row>
    <row r="129" spans="1:19" ht="12">
      <c r="A129" s="81"/>
      <c r="B129" s="43" t="s">
        <v>121</v>
      </c>
      <c r="C129" s="40">
        <v>12</v>
      </c>
      <c r="D129" s="27">
        <v>0.7</v>
      </c>
      <c r="E129" s="27">
        <v>40</v>
      </c>
      <c r="F129" s="28" t="e">
        <f>#REF!</f>
        <v>#REF!</v>
      </c>
      <c r="G129" s="35" t="e">
        <f t="shared" si="85"/>
        <v>#REF!</v>
      </c>
      <c r="H129" s="27" t="e">
        <f>#REF!</f>
        <v>#REF!</v>
      </c>
      <c r="I129" s="35" t="e">
        <f t="shared" si="86"/>
        <v>#REF!</v>
      </c>
      <c r="J129" s="35" t="e">
        <f t="shared" si="87"/>
        <v>#REF!</v>
      </c>
      <c r="K129" s="35" t="e">
        <f t="shared" si="97"/>
        <v>#REF!</v>
      </c>
      <c r="L129" s="35" t="e">
        <f t="shared" si="89"/>
        <v>#REF!</v>
      </c>
      <c r="M129" s="35" t="e">
        <f t="shared" si="90"/>
        <v>#REF!</v>
      </c>
      <c r="N129" s="35" t="e">
        <f t="shared" si="91"/>
        <v>#REF!</v>
      </c>
      <c r="O129" s="35" t="e">
        <f t="shared" si="92"/>
        <v>#REF!</v>
      </c>
      <c r="P129" s="35" t="e">
        <f t="shared" si="93"/>
        <v>#REF!</v>
      </c>
      <c r="Q129" s="35" t="e">
        <f t="shared" si="94"/>
        <v>#REF!</v>
      </c>
      <c r="R129" s="35" t="e">
        <f t="shared" si="95"/>
        <v>#REF!</v>
      </c>
      <c r="S129" s="85" t="e">
        <f t="shared" si="96"/>
        <v>#REF!</v>
      </c>
    </row>
    <row r="130" spans="1:19" ht="12">
      <c r="A130" s="81"/>
      <c r="B130" s="43" t="s">
        <v>125</v>
      </c>
      <c r="C130" s="40">
        <v>12</v>
      </c>
      <c r="D130" s="27">
        <v>0.7</v>
      </c>
      <c r="E130" s="27">
        <v>40</v>
      </c>
      <c r="F130" s="28" t="e">
        <f>#REF!</f>
        <v>#REF!</v>
      </c>
      <c r="G130" s="35" t="e">
        <f t="shared" si="85"/>
        <v>#REF!</v>
      </c>
      <c r="H130" s="27" t="e">
        <f>#REF!</f>
        <v>#REF!</v>
      </c>
      <c r="I130" s="35" t="e">
        <f t="shared" si="86"/>
        <v>#REF!</v>
      </c>
      <c r="J130" s="35" t="e">
        <f t="shared" si="87"/>
        <v>#REF!</v>
      </c>
      <c r="K130" s="35" t="e">
        <f t="shared" si="97"/>
        <v>#REF!</v>
      </c>
      <c r="L130" s="35" t="e">
        <f t="shared" si="89"/>
        <v>#REF!</v>
      </c>
      <c r="M130" s="35" t="e">
        <f t="shared" si="90"/>
        <v>#REF!</v>
      </c>
      <c r="N130" s="35" t="e">
        <f t="shared" si="91"/>
        <v>#REF!</v>
      </c>
      <c r="O130" s="35" t="e">
        <f t="shared" si="92"/>
        <v>#REF!</v>
      </c>
      <c r="P130" s="35" t="e">
        <f t="shared" si="93"/>
        <v>#REF!</v>
      </c>
      <c r="Q130" s="35" t="e">
        <f t="shared" si="94"/>
        <v>#REF!</v>
      </c>
      <c r="R130" s="35" t="e">
        <f t="shared" si="95"/>
        <v>#REF!</v>
      </c>
      <c r="S130" s="85" t="e">
        <f t="shared" si="96"/>
        <v>#REF!</v>
      </c>
    </row>
    <row r="131" spans="1:19" ht="12">
      <c r="A131" s="81"/>
      <c r="B131" s="43" t="s">
        <v>122</v>
      </c>
      <c r="C131" s="40">
        <v>12</v>
      </c>
      <c r="D131" s="27">
        <v>0.7</v>
      </c>
      <c r="E131" s="27">
        <v>40</v>
      </c>
      <c r="F131" s="28" t="e">
        <f>#REF!</f>
        <v>#REF!</v>
      </c>
      <c r="G131" s="35" t="e">
        <f t="shared" si="85"/>
        <v>#REF!</v>
      </c>
      <c r="H131" s="27" t="e">
        <f>#REF!</f>
        <v>#REF!</v>
      </c>
      <c r="I131" s="35" t="e">
        <f t="shared" si="86"/>
        <v>#REF!</v>
      </c>
      <c r="J131" s="35" t="e">
        <f t="shared" si="87"/>
        <v>#REF!</v>
      </c>
      <c r="K131" s="35" t="e">
        <f t="shared" si="97"/>
        <v>#REF!</v>
      </c>
      <c r="L131" s="35" t="e">
        <f t="shared" si="89"/>
        <v>#REF!</v>
      </c>
      <c r="M131" s="35" t="e">
        <f t="shared" si="90"/>
        <v>#REF!</v>
      </c>
      <c r="N131" s="35" t="e">
        <f t="shared" si="91"/>
        <v>#REF!</v>
      </c>
      <c r="O131" s="35" t="e">
        <f t="shared" si="92"/>
        <v>#REF!</v>
      </c>
      <c r="P131" s="35" t="e">
        <f t="shared" si="93"/>
        <v>#REF!</v>
      </c>
      <c r="Q131" s="35" t="e">
        <f t="shared" si="94"/>
        <v>#REF!</v>
      </c>
      <c r="R131" s="35" t="e">
        <f t="shared" si="95"/>
        <v>#REF!</v>
      </c>
      <c r="S131" s="85" t="e">
        <f t="shared" si="96"/>
        <v>#REF!</v>
      </c>
    </row>
    <row r="132" spans="1:19" ht="12">
      <c r="A132" s="81"/>
      <c r="B132" s="43" t="s">
        <v>123</v>
      </c>
      <c r="C132" s="40">
        <v>12</v>
      </c>
      <c r="D132" s="27">
        <v>0.7</v>
      </c>
      <c r="E132" s="27">
        <v>40</v>
      </c>
      <c r="F132" s="28" t="e">
        <f>#REF!</f>
        <v>#REF!</v>
      </c>
      <c r="G132" s="35" t="e">
        <f t="shared" si="85"/>
        <v>#REF!</v>
      </c>
      <c r="H132" s="27" t="e">
        <f>#REF!</f>
        <v>#REF!</v>
      </c>
      <c r="I132" s="35" t="e">
        <f t="shared" si="86"/>
        <v>#REF!</v>
      </c>
      <c r="J132" s="35" t="e">
        <f t="shared" si="87"/>
        <v>#REF!</v>
      </c>
      <c r="K132" s="35" t="e">
        <f t="shared" si="97"/>
        <v>#REF!</v>
      </c>
      <c r="L132" s="35" t="e">
        <f t="shared" si="89"/>
        <v>#REF!</v>
      </c>
      <c r="M132" s="35" t="e">
        <f t="shared" si="90"/>
        <v>#REF!</v>
      </c>
      <c r="N132" s="35" t="e">
        <f t="shared" si="91"/>
        <v>#REF!</v>
      </c>
      <c r="O132" s="35" t="e">
        <f t="shared" si="92"/>
        <v>#REF!</v>
      </c>
      <c r="P132" s="35" t="e">
        <f t="shared" si="93"/>
        <v>#REF!</v>
      </c>
      <c r="Q132" s="35" t="e">
        <f t="shared" si="94"/>
        <v>#REF!</v>
      </c>
      <c r="R132" s="35" t="e">
        <f t="shared" si="95"/>
        <v>#REF!</v>
      </c>
      <c r="S132" s="85" t="e">
        <f t="shared" si="96"/>
        <v>#REF!</v>
      </c>
    </row>
    <row r="133" spans="1:19" ht="11.25" customHeight="1" thickBot="1">
      <c r="A133" s="81"/>
      <c r="B133" s="46" t="s">
        <v>124</v>
      </c>
      <c r="C133" s="90">
        <v>12</v>
      </c>
      <c r="D133" s="33">
        <v>0.7</v>
      </c>
      <c r="E133" s="33">
        <v>40</v>
      </c>
      <c r="F133" s="34" t="e">
        <f>#REF!</f>
        <v>#REF!</v>
      </c>
      <c r="G133" s="91" t="e">
        <f t="shared" si="85"/>
        <v>#REF!</v>
      </c>
      <c r="H133" s="33" t="e">
        <f>#REF!</f>
        <v>#REF!</v>
      </c>
      <c r="I133" s="91" t="e">
        <f t="shared" si="86"/>
        <v>#REF!</v>
      </c>
      <c r="J133" s="91" t="e">
        <f t="shared" si="87"/>
        <v>#REF!</v>
      </c>
      <c r="K133" s="35" t="e">
        <f t="shared" si="97"/>
        <v>#REF!</v>
      </c>
      <c r="L133" s="91" t="e">
        <f t="shared" si="89"/>
        <v>#REF!</v>
      </c>
      <c r="M133" s="91" t="e">
        <f t="shared" si="90"/>
        <v>#REF!</v>
      </c>
      <c r="N133" s="91" t="e">
        <f t="shared" si="91"/>
        <v>#REF!</v>
      </c>
      <c r="O133" s="91" t="e">
        <f t="shared" si="92"/>
        <v>#REF!</v>
      </c>
      <c r="P133" s="91" t="e">
        <f t="shared" si="93"/>
        <v>#REF!</v>
      </c>
      <c r="Q133" s="91" t="e">
        <f t="shared" si="94"/>
        <v>#REF!</v>
      </c>
      <c r="R133" s="91" t="e">
        <f t="shared" si="95"/>
        <v>#REF!</v>
      </c>
      <c r="S133" s="92" t="e">
        <f t="shared" si="96"/>
        <v>#REF!</v>
      </c>
    </row>
    <row r="134" spans="1:19" ht="13.5" customHeight="1" thickBot="1">
      <c r="A134" s="93"/>
      <c r="B134" s="193" t="s">
        <v>147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5"/>
    </row>
    <row r="135" spans="1:19" ht="12.75" thickBot="1">
      <c r="A135" s="123" t="s">
        <v>153</v>
      </c>
      <c r="B135" s="124" t="s">
        <v>148</v>
      </c>
      <c r="C135" s="125">
        <v>15</v>
      </c>
      <c r="D135" s="126">
        <v>1</v>
      </c>
      <c r="E135" s="106" t="s">
        <v>6</v>
      </c>
      <c r="F135" s="94" t="e">
        <f>#REF!</f>
        <v>#REF!</v>
      </c>
      <c r="G135" s="94">
        <v>9.6</v>
      </c>
      <c r="H135" s="106" t="e">
        <f>#REF!</f>
        <v>#REF!</v>
      </c>
      <c r="I135" s="94" t="e">
        <f>ROUND(F135*1.22/0.06,0)*0.06</f>
        <v>#REF!</v>
      </c>
      <c r="J135" s="94" t="e">
        <f>ROUND(F135*1.33/0.06,0)*0.06</f>
        <v>#REF!</v>
      </c>
      <c r="K135" s="94" t="e">
        <f>ROUND(F135*1.38/0.06,0)*0.06</f>
        <v>#REF!</v>
      </c>
      <c r="L135" s="94" t="e">
        <f>ROUND(F135*1.27/0.06,0)*0.06</f>
        <v>#REF!</v>
      </c>
      <c r="M135" s="94" t="e">
        <f>ROUND(F135*1.22/0.06,0)*0.06</f>
        <v>#REF!</v>
      </c>
      <c r="N135" s="94" t="e">
        <f>ROUND(F135*1.03/0.06,0)*0.06</f>
        <v>#REF!</v>
      </c>
      <c r="O135" s="94" t="e">
        <f>ROUND(F135*1.05/0.06,0)*0.06</f>
        <v>#REF!</v>
      </c>
      <c r="P135" s="94" t="e">
        <f>ROUND(F135*1.06/0.06,0)*0.06</f>
        <v>#REF!</v>
      </c>
      <c r="Q135" s="94" t="e">
        <f>ROUND(F135*1.07/0.06,0)*0.06</f>
        <v>#REF!</v>
      </c>
      <c r="R135" s="94" t="e">
        <f>ROUND(F135*1.08/0.06,0)*0.06</f>
        <v>#REF!</v>
      </c>
      <c r="S135" s="127" t="e">
        <f>ROUND(F135*1.1/0.06,0)*0.06</f>
        <v>#REF!</v>
      </c>
    </row>
    <row r="136" spans="1:19" ht="12.75" thickBot="1">
      <c r="A136" s="123" t="s">
        <v>153</v>
      </c>
      <c r="B136" s="44" t="s">
        <v>149</v>
      </c>
      <c r="C136" s="121">
        <v>15</v>
      </c>
      <c r="D136" s="128">
        <v>1</v>
      </c>
      <c r="E136" s="27" t="s">
        <v>6</v>
      </c>
      <c r="F136" s="28" t="e">
        <f>#REF!</f>
        <v>#REF!</v>
      </c>
      <c r="G136" s="28">
        <v>9.6</v>
      </c>
      <c r="H136" s="27" t="e">
        <f>#REF!</f>
        <v>#REF!</v>
      </c>
      <c r="I136" s="28" t="e">
        <f>ROUND(F136*1.22/0.06,0)*0.06</f>
        <v>#REF!</v>
      </c>
      <c r="J136" s="28" t="e">
        <f>ROUND(F136*1.33/0.06,0)*0.06</f>
        <v>#REF!</v>
      </c>
      <c r="K136" s="35" t="e">
        <f>ROUND(F136*1.38/0.06,0)*0.06</f>
        <v>#REF!</v>
      </c>
      <c r="L136" s="28" t="e">
        <f>ROUND(F136*1.27/0.06,0)*0.06</f>
        <v>#REF!</v>
      </c>
      <c r="M136" s="28" t="e">
        <f>ROUND(F136*1.22/0.06,0)*0.06</f>
        <v>#REF!</v>
      </c>
      <c r="N136" s="28" t="e">
        <f>ROUND(F136*1.03/0.06,0)*0.06</f>
        <v>#REF!</v>
      </c>
      <c r="O136" s="28" t="e">
        <f>ROUND(F136*1.05/0.06,0)*0.06</f>
        <v>#REF!</v>
      </c>
      <c r="P136" s="28" t="e">
        <f>ROUND(F136*1.06/0.06,0)*0.06</f>
        <v>#REF!</v>
      </c>
      <c r="Q136" s="28" t="e">
        <f>ROUND(F136*1.07/0.06,0)*0.06</f>
        <v>#REF!</v>
      </c>
      <c r="R136" s="28" t="e">
        <f>ROUND(F136*1.08/0.06,0)*0.06</f>
        <v>#REF!</v>
      </c>
      <c r="S136" s="117" t="e">
        <f>ROUND(F136*1.1/0.06,0)*0.06</f>
        <v>#REF!</v>
      </c>
    </row>
    <row r="137" spans="1:19" ht="12.75" thickBot="1">
      <c r="A137" s="123" t="s">
        <v>153</v>
      </c>
      <c r="B137" s="44" t="s">
        <v>150</v>
      </c>
      <c r="C137" s="121">
        <v>15</v>
      </c>
      <c r="D137" s="128">
        <v>1</v>
      </c>
      <c r="E137" s="27" t="s">
        <v>6</v>
      </c>
      <c r="F137" s="28" t="e">
        <f>#REF!</f>
        <v>#REF!</v>
      </c>
      <c r="G137" s="28">
        <v>9.6</v>
      </c>
      <c r="H137" s="27" t="e">
        <f>#REF!</f>
        <v>#REF!</v>
      </c>
      <c r="I137" s="28" t="e">
        <f>ROUND(F137*1.22/0.06,0)*0.06</f>
        <v>#REF!</v>
      </c>
      <c r="J137" s="28" t="e">
        <f>ROUND(F137*1.33/0.06,0)*0.06</f>
        <v>#REF!</v>
      </c>
      <c r="K137" s="35" t="e">
        <f>ROUND(F137*1.38/0.06,0)*0.06</f>
        <v>#REF!</v>
      </c>
      <c r="L137" s="28" t="e">
        <f>ROUND(F137*1.27/0.06,0)*0.06</f>
        <v>#REF!</v>
      </c>
      <c r="M137" s="28" t="e">
        <f>ROUND(F137*1.22/0.06,0)*0.06</f>
        <v>#REF!</v>
      </c>
      <c r="N137" s="28" t="e">
        <f>ROUND(F137*1.03/0.06,0)*0.06</f>
        <v>#REF!</v>
      </c>
      <c r="O137" s="28" t="e">
        <f>ROUND(F137*1.05/0.06,0)*0.06</f>
        <v>#REF!</v>
      </c>
      <c r="P137" s="28" t="e">
        <f>ROUND(F137*1.06/0.06,0)*0.06</f>
        <v>#REF!</v>
      </c>
      <c r="Q137" s="28" t="e">
        <f>ROUND(F137*1.07/0.06,0)*0.06</f>
        <v>#REF!</v>
      </c>
      <c r="R137" s="28" t="e">
        <f>ROUND(F137*1.08/0.06,0)*0.06</f>
        <v>#REF!</v>
      </c>
      <c r="S137" s="117" t="e">
        <f>ROUND(F137*1.1/0.06,0)*0.06</f>
        <v>#REF!</v>
      </c>
    </row>
    <row r="138" spans="1:19" ht="12.75" thickBot="1">
      <c r="A138" s="123" t="s">
        <v>153</v>
      </c>
      <c r="B138" s="44" t="s">
        <v>151</v>
      </c>
      <c r="C138" s="121">
        <v>15</v>
      </c>
      <c r="D138" s="128">
        <v>1</v>
      </c>
      <c r="E138" s="27" t="s">
        <v>6</v>
      </c>
      <c r="F138" s="28" t="e">
        <f>#REF!</f>
        <v>#REF!</v>
      </c>
      <c r="G138" s="28">
        <v>9.6</v>
      </c>
      <c r="H138" s="27" t="e">
        <f>#REF!</f>
        <v>#REF!</v>
      </c>
      <c r="I138" s="28" t="e">
        <f>ROUND(F138*1.22/0.06,0)*0.06</f>
        <v>#REF!</v>
      </c>
      <c r="J138" s="28" t="e">
        <f>ROUND(F138*1.33/0.06,0)*0.06</f>
        <v>#REF!</v>
      </c>
      <c r="K138" s="35" t="e">
        <f>ROUND(F138*1.38/0.06,0)*0.06</f>
        <v>#REF!</v>
      </c>
      <c r="L138" s="28" t="e">
        <f>ROUND(F138*1.27/0.06,0)*0.06</f>
        <v>#REF!</v>
      </c>
      <c r="M138" s="28" t="e">
        <f>ROUND(F138*1.22/0.06,0)*0.06</f>
        <v>#REF!</v>
      </c>
      <c r="N138" s="28" t="e">
        <f>ROUND(F138*1.03/0.06,0)*0.06</f>
        <v>#REF!</v>
      </c>
      <c r="O138" s="28" t="e">
        <f>ROUND(F138*1.05/0.06,0)*0.06</f>
        <v>#REF!</v>
      </c>
      <c r="P138" s="28" t="e">
        <f>ROUND(F138*1.06/0.06,0)*0.06</f>
        <v>#REF!</v>
      </c>
      <c r="Q138" s="28" t="e">
        <f>ROUND(F138*1.07/0.06,0)*0.06</f>
        <v>#REF!</v>
      </c>
      <c r="R138" s="28" t="e">
        <f>ROUND(F138*1.08/0.06,0)*0.06</f>
        <v>#REF!</v>
      </c>
      <c r="S138" s="117" t="e">
        <f>ROUND(F138*1.1/0.06,0)*0.06</f>
        <v>#REF!</v>
      </c>
    </row>
    <row r="139" spans="1:19" ht="12.75" thickBot="1">
      <c r="A139" s="137" t="s">
        <v>153</v>
      </c>
      <c r="B139" s="138" t="s">
        <v>152</v>
      </c>
      <c r="C139" s="139">
        <v>15</v>
      </c>
      <c r="D139" s="140">
        <v>1</v>
      </c>
      <c r="E139" s="141">
        <v>16</v>
      </c>
      <c r="F139" s="34" t="e">
        <f>#REF!</f>
        <v>#REF!</v>
      </c>
      <c r="G139" s="34">
        <v>9.6</v>
      </c>
      <c r="H139" s="33" t="e">
        <f>#REF!</f>
        <v>#REF!</v>
      </c>
      <c r="I139" s="34" t="e">
        <f>ROUND(F139*1.22/0.06,0)*0.06</f>
        <v>#REF!</v>
      </c>
      <c r="J139" s="34" t="e">
        <f>ROUND(F139*1.33/0.06,0)*0.06</f>
        <v>#REF!</v>
      </c>
      <c r="K139" s="91" t="e">
        <f>ROUND(F139*1.38/0.06,0)*0.06</f>
        <v>#REF!</v>
      </c>
      <c r="L139" s="34" t="e">
        <f>ROUND(F139*1.27/0.06,0)*0.06</f>
        <v>#REF!</v>
      </c>
      <c r="M139" s="109" t="e">
        <f>ROUND(F139*1.22/0.06,0)*0.06</f>
        <v>#REF!</v>
      </c>
      <c r="N139" s="109" t="e">
        <f>ROUND(F139*1.03/0.06,0)*0.06</f>
        <v>#REF!</v>
      </c>
      <c r="O139" s="109" t="e">
        <f>ROUND(F139*1.05/0.06,0)*0.06</f>
        <v>#REF!</v>
      </c>
      <c r="P139" s="109" t="e">
        <f>ROUND(F139*1.06/0.06,0)*0.06</f>
        <v>#REF!</v>
      </c>
      <c r="Q139" s="109" t="e">
        <f>ROUND(F139*1.07/0.06,0)*0.06</f>
        <v>#REF!</v>
      </c>
      <c r="R139" s="109" t="e">
        <f>ROUND(F139*1.08/0.06,0)*0.06</f>
        <v>#REF!</v>
      </c>
      <c r="S139" s="120" t="e">
        <f>ROUND(F139*1.1/0.06,0)*0.06</f>
        <v>#REF!</v>
      </c>
    </row>
    <row r="140" spans="1:19" ht="13.5" customHeight="1" thickBot="1">
      <c r="A140" s="198" t="s">
        <v>166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200"/>
    </row>
    <row r="141" spans="1:19" ht="12">
      <c r="A141" s="143"/>
      <c r="B141" s="150" t="s">
        <v>167</v>
      </c>
      <c r="C141" s="144">
        <v>12</v>
      </c>
      <c r="D141" s="145" t="s">
        <v>176</v>
      </c>
      <c r="E141" s="144"/>
      <c r="F141" s="35"/>
      <c r="G141" s="35"/>
      <c r="H141" s="24"/>
      <c r="I141" s="35"/>
      <c r="J141" s="35"/>
      <c r="K141" s="35"/>
      <c r="L141" s="146">
        <v>44.04</v>
      </c>
      <c r="M141" s="135"/>
      <c r="N141" s="135"/>
      <c r="O141" s="135"/>
      <c r="P141" s="135"/>
      <c r="Q141" s="135"/>
      <c r="R141" s="135"/>
      <c r="S141" s="135"/>
    </row>
    <row r="142" spans="1:19" ht="12">
      <c r="A142" s="142"/>
      <c r="B142" s="151" t="s">
        <v>168</v>
      </c>
      <c r="C142" s="147">
        <v>12</v>
      </c>
      <c r="D142" s="148" t="s">
        <v>176</v>
      </c>
      <c r="E142" s="147"/>
      <c r="F142" s="28"/>
      <c r="G142" s="28"/>
      <c r="H142" s="27"/>
      <c r="I142" s="28"/>
      <c r="J142" s="28"/>
      <c r="K142" s="28"/>
      <c r="L142" s="149">
        <v>50.58</v>
      </c>
      <c r="M142" s="135"/>
      <c r="N142" s="135"/>
      <c r="O142" s="135"/>
      <c r="P142" s="135"/>
      <c r="Q142" s="135"/>
      <c r="R142" s="135"/>
      <c r="S142" s="135"/>
    </row>
    <row r="143" spans="1:19" ht="12">
      <c r="A143" s="142"/>
      <c r="B143" s="151" t="s">
        <v>169</v>
      </c>
      <c r="C143" s="147">
        <v>12</v>
      </c>
      <c r="D143" s="148" t="s">
        <v>176</v>
      </c>
      <c r="E143" s="147"/>
      <c r="F143" s="28"/>
      <c r="G143" s="28"/>
      <c r="H143" s="27"/>
      <c r="I143" s="28"/>
      <c r="J143" s="28"/>
      <c r="K143" s="28"/>
      <c r="L143" s="149">
        <v>55.2</v>
      </c>
      <c r="M143" s="135"/>
      <c r="N143" s="135"/>
      <c r="O143" s="135"/>
      <c r="P143" s="135"/>
      <c r="Q143" s="135"/>
      <c r="R143" s="135"/>
      <c r="S143" s="135"/>
    </row>
    <row r="144" spans="1:19" ht="12">
      <c r="A144" s="142"/>
      <c r="B144" s="151" t="s">
        <v>170</v>
      </c>
      <c r="C144" s="147">
        <v>12</v>
      </c>
      <c r="D144" s="148" t="s">
        <v>176</v>
      </c>
      <c r="E144" s="147"/>
      <c r="F144" s="28"/>
      <c r="G144" s="28"/>
      <c r="H144" s="27"/>
      <c r="I144" s="28"/>
      <c r="J144" s="28"/>
      <c r="K144" s="28"/>
      <c r="L144" s="149">
        <v>36.66</v>
      </c>
      <c r="M144" s="135"/>
      <c r="N144" s="135"/>
      <c r="O144" s="135"/>
      <c r="P144" s="135"/>
      <c r="Q144" s="135"/>
      <c r="R144" s="135"/>
      <c r="S144" s="135"/>
    </row>
    <row r="145" spans="1:19" ht="12">
      <c r="A145" s="142"/>
      <c r="B145" s="151" t="s">
        <v>171</v>
      </c>
      <c r="C145" s="147">
        <v>12</v>
      </c>
      <c r="D145" s="148" t="s">
        <v>176</v>
      </c>
      <c r="E145" s="147"/>
      <c r="F145" s="28"/>
      <c r="G145" s="28"/>
      <c r="H145" s="27"/>
      <c r="I145" s="28"/>
      <c r="J145" s="28"/>
      <c r="K145" s="28"/>
      <c r="L145" s="149">
        <v>59.82</v>
      </c>
      <c r="M145" s="135"/>
      <c r="N145" s="135"/>
      <c r="O145" s="135"/>
      <c r="P145" s="135"/>
      <c r="Q145" s="135"/>
      <c r="R145" s="135"/>
      <c r="S145" s="135"/>
    </row>
    <row r="146" spans="1:19" ht="12">
      <c r="A146" s="142"/>
      <c r="B146" s="151" t="s">
        <v>172</v>
      </c>
      <c r="C146" s="147">
        <v>12</v>
      </c>
      <c r="D146" s="148" t="s">
        <v>176</v>
      </c>
      <c r="E146" s="147"/>
      <c r="F146" s="28"/>
      <c r="G146" s="28"/>
      <c r="H146" s="27"/>
      <c r="I146" s="28"/>
      <c r="J146" s="28"/>
      <c r="K146" s="28"/>
      <c r="L146" s="149">
        <v>48.72</v>
      </c>
      <c r="M146" s="135"/>
      <c r="N146" s="135"/>
      <c r="O146" s="135"/>
      <c r="P146" s="135"/>
      <c r="Q146" s="135"/>
      <c r="R146" s="135"/>
      <c r="S146" s="135"/>
    </row>
    <row r="147" spans="1:19" ht="12">
      <c r="A147" s="142"/>
      <c r="B147" s="151" t="s">
        <v>173</v>
      </c>
      <c r="C147" s="147">
        <v>12</v>
      </c>
      <c r="D147" s="148" t="s">
        <v>176</v>
      </c>
      <c r="E147" s="147"/>
      <c r="F147" s="28"/>
      <c r="G147" s="28"/>
      <c r="H147" s="27"/>
      <c r="I147" s="28"/>
      <c r="J147" s="28"/>
      <c r="K147" s="28"/>
      <c r="L147" s="149">
        <v>45</v>
      </c>
      <c r="M147" s="135"/>
      <c r="N147" s="135"/>
      <c r="O147" s="135"/>
      <c r="P147" s="135"/>
      <c r="Q147" s="135"/>
      <c r="R147" s="135"/>
      <c r="S147" s="135"/>
    </row>
    <row r="148" spans="1:19" ht="12">
      <c r="A148" s="142"/>
      <c r="B148" s="151" t="s">
        <v>174</v>
      </c>
      <c r="C148" s="147">
        <v>12</v>
      </c>
      <c r="D148" s="148" t="s">
        <v>176</v>
      </c>
      <c r="E148" s="147"/>
      <c r="F148" s="28"/>
      <c r="G148" s="28"/>
      <c r="H148" s="27"/>
      <c r="I148" s="28"/>
      <c r="J148" s="28"/>
      <c r="K148" s="28"/>
      <c r="L148" s="149">
        <v>88.56</v>
      </c>
      <c r="M148" s="135"/>
      <c r="N148" s="135"/>
      <c r="O148" s="135"/>
      <c r="P148" s="135"/>
      <c r="Q148" s="135"/>
      <c r="R148" s="135"/>
      <c r="S148" s="135"/>
    </row>
    <row r="149" spans="1:19" ht="12.75" thickBot="1">
      <c r="A149" s="142"/>
      <c r="B149" s="151" t="s">
        <v>175</v>
      </c>
      <c r="C149" s="147">
        <v>12</v>
      </c>
      <c r="D149" s="148" t="s">
        <v>176</v>
      </c>
      <c r="E149" s="147"/>
      <c r="F149" s="28"/>
      <c r="G149" s="28"/>
      <c r="H149" s="27"/>
      <c r="I149" s="28"/>
      <c r="J149" s="28"/>
      <c r="K149" s="28"/>
      <c r="L149" s="149">
        <v>40.32</v>
      </c>
      <c r="M149" s="135"/>
      <c r="N149" s="135"/>
      <c r="O149" s="135"/>
      <c r="P149" s="135"/>
      <c r="Q149" s="135"/>
      <c r="R149" s="135"/>
      <c r="S149" s="135"/>
    </row>
    <row r="150" spans="1:19" ht="15" customHeight="1" thickBot="1">
      <c r="A150" s="196" t="s">
        <v>177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35"/>
      <c r="N150" s="135"/>
      <c r="O150" s="135"/>
      <c r="P150" s="135"/>
      <c r="Q150" s="135"/>
      <c r="R150" s="135"/>
      <c r="S150" s="135"/>
    </row>
    <row r="151" spans="1:19" ht="12">
      <c r="A151" s="142"/>
      <c r="B151" s="44" t="s">
        <v>178</v>
      </c>
      <c r="C151" s="147">
        <v>6</v>
      </c>
      <c r="D151" s="152" t="s">
        <v>179</v>
      </c>
      <c r="E151" s="122"/>
      <c r="F151" s="28"/>
      <c r="G151" s="28"/>
      <c r="H151" s="27"/>
      <c r="I151" s="28"/>
      <c r="J151" s="28"/>
      <c r="K151" s="28"/>
      <c r="L151" s="154">
        <v>29.88</v>
      </c>
      <c r="M151" s="135"/>
      <c r="N151" s="135"/>
      <c r="O151" s="135"/>
      <c r="P151" s="135"/>
      <c r="Q151" s="135"/>
      <c r="R151" s="135"/>
      <c r="S151" s="135"/>
    </row>
    <row r="152" spans="1:19" ht="12">
      <c r="A152" s="142"/>
      <c r="B152" s="153" t="s">
        <v>180</v>
      </c>
      <c r="C152" s="147">
        <v>6</v>
      </c>
      <c r="D152" s="152" t="s">
        <v>179</v>
      </c>
      <c r="E152" s="122"/>
      <c r="F152" s="28"/>
      <c r="G152" s="28"/>
      <c r="H152" s="27"/>
      <c r="I152" s="28"/>
      <c r="J152" s="28"/>
      <c r="K152" s="28"/>
      <c r="L152" s="154">
        <v>29.88</v>
      </c>
      <c r="M152" s="135"/>
      <c r="N152" s="135"/>
      <c r="O152" s="135"/>
      <c r="P152" s="135"/>
      <c r="Q152" s="135"/>
      <c r="R152" s="135"/>
      <c r="S152" s="135"/>
    </row>
    <row r="153" spans="1:19" ht="12">
      <c r="A153" s="142"/>
      <c r="B153" s="153" t="s">
        <v>181</v>
      </c>
      <c r="C153" s="147">
        <v>6</v>
      </c>
      <c r="D153" s="152" t="s">
        <v>179</v>
      </c>
      <c r="E153" s="122"/>
      <c r="F153" s="28"/>
      <c r="G153" s="28"/>
      <c r="H153" s="27"/>
      <c r="I153" s="28"/>
      <c r="J153" s="28"/>
      <c r="K153" s="28"/>
      <c r="L153" s="154">
        <v>29.94</v>
      </c>
      <c r="M153" s="135"/>
      <c r="N153" s="135"/>
      <c r="O153" s="135"/>
      <c r="P153" s="135"/>
      <c r="Q153" s="135"/>
      <c r="R153" s="135"/>
      <c r="S153" s="135"/>
    </row>
    <row r="154" spans="1:19" ht="12">
      <c r="A154" s="142"/>
      <c r="B154" s="153" t="s">
        <v>182</v>
      </c>
      <c r="C154" s="147">
        <v>6</v>
      </c>
      <c r="D154" s="152" t="s">
        <v>179</v>
      </c>
      <c r="E154" s="122"/>
      <c r="F154" s="28"/>
      <c r="G154" s="28"/>
      <c r="H154" s="27"/>
      <c r="I154" s="28"/>
      <c r="J154" s="28"/>
      <c r="K154" s="28"/>
      <c r="L154" s="154">
        <v>29.88</v>
      </c>
      <c r="M154" s="135"/>
      <c r="N154" s="135"/>
      <c r="O154" s="135"/>
      <c r="P154" s="135"/>
      <c r="Q154" s="135"/>
      <c r="R154" s="135"/>
      <c r="S154" s="135"/>
    </row>
    <row r="155" spans="1:19" ht="12">
      <c r="A155" s="142"/>
      <c r="B155" s="153" t="s">
        <v>183</v>
      </c>
      <c r="C155" s="147">
        <v>6</v>
      </c>
      <c r="D155" s="152" t="s">
        <v>179</v>
      </c>
      <c r="E155" s="122"/>
      <c r="F155" s="28"/>
      <c r="G155" s="28"/>
      <c r="H155" s="27"/>
      <c r="I155" s="28"/>
      <c r="J155" s="28"/>
      <c r="K155" s="28"/>
      <c r="L155" s="154">
        <v>27.78</v>
      </c>
      <c r="M155" s="135"/>
      <c r="N155" s="135"/>
      <c r="O155" s="135"/>
      <c r="P155" s="135"/>
      <c r="Q155" s="135"/>
      <c r="R155" s="135"/>
      <c r="S155" s="135"/>
    </row>
    <row r="156" spans="1:19" ht="12">
      <c r="A156" s="142"/>
      <c r="B156" s="153" t="s">
        <v>184</v>
      </c>
      <c r="C156" s="147">
        <v>6</v>
      </c>
      <c r="D156" s="152" t="s">
        <v>179</v>
      </c>
      <c r="E156" s="122"/>
      <c r="F156" s="28"/>
      <c r="G156" s="28"/>
      <c r="H156" s="27"/>
      <c r="I156" s="28"/>
      <c r="J156" s="28"/>
      <c r="K156" s="28"/>
      <c r="L156" s="154">
        <v>27.84</v>
      </c>
      <c r="M156" s="135"/>
      <c r="N156" s="135"/>
      <c r="O156" s="135"/>
      <c r="P156" s="135"/>
      <c r="Q156" s="135"/>
      <c r="R156" s="135"/>
      <c r="S156" s="135"/>
    </row>
    <row r="157" spans="1:19" ht="12">
      <c r="A157" s="142"/>
      <c r="B157" s="153" t="s">
        <v>185</v>
      </c>
      <c r="C157" s="147">
        <v>6</v>
      </c>
      <c r="D157" s="152" t="s">
        <v>179</v>
      </c>
      <c r="E157" s="122"/>
      <c r="F157" s="28"/>
      <c r="G157" s="28"/>
      <c r="H157" s="27"/>
      <c r="I157" s="28"/>
      <c r="J157" s="28"/>
      <c r="K157" s="28"/>
      <c r="L157" s="154">
        <v>27.78</v>
      </c>
      <c r="M157" s="135"/>
      <c r="N157" s="135"/>
      <c r="O157" s="135"/>
      <c r="P157" s="135"/>
      <c r="Q157" s="135"/>
      <c r="R157" s="135"/>
      <c r="S157" s="135"/>
    </row>
    <row r="158" spans="1:19" ht="12">
      <c r="A158" s="142"/>
      <c r="B158" s="153" t="s">
        <v>186</v>
      </c>
      <c r="C158" s="147">
        <v>6</v>
      </c>
      <c r="D158" s="152" t="s">
        <v>179</v>
      </c>
      <c r="E158" s="122"/>
      <c r="F158" s="28"/>
      <c r="G158" s="28"/>
      <c r="H158" s="27"/>
      <c r="I158" s="28"/>
      <c r="J158" s="28"/>
      <c r="K158" s="28"/>
      <c r="L158" s="154">
        <v>36</v>
      </c>
      <c r="M158" s="135"/>
      <c r="N158" s="135"/>
      <c r="O158" s="135"/>
      <c r="P158" s="135"/>
      <c r="Q158" s="135"/>
      <c r="R158" s="135"/>
      <c r="S158" s="135"/>
    </row>
    <row r="159" spans="1:19" ht="12">
      <c r="A159" s="142"/>
      <c r="B159" s="153" t="s">
        <v>187</v>
      </c>
      <c r="C159" s="147">
        <v>6</v>
      </c>
      <c r="D159" s="152" t="s">
        <v>179</v>
      </c>
      <c r="E159" s="122"/>
      <c r="F159" s="28"/>
      <c r="G159" s="28"/>
      <c r="H159" s="27"/>
      <c r="I159" s="28"/>
      <c r="J159" s="28"/>
      <c r="K159" s="28"/>
      <c r="L159" s="154">
        <v>37.8</v>
      </c>
      <c r="M159" s="135"/>
      <c r="N159" s="135"/>
      <c r="O159" s="135"/>
      <c r="P159" s="135"/>
      <c r="Q159" s="135"/>
      <c r="R159" s="135"/>
      <c r="S159" s="135"/>
    </row>
    <row r="160" spans="1:19" ht="12.75" thickBot="1">
      <c r="A160" s="142"/>
      <c r="B160" s="153" t="s">
        <v>188</v>
      </c>
      <c r="C160" s="147">
        <v>6</v>
      </c>
      <c r="D160" s="152" t="s">
        <v>179</v>
      </c>
      <c r="E160" s="122"/>
      <c r="F160" s="28"/>
      <c r="G160" s="28"/>
      <c r="H160" s="27"/>
      <c r="I160" s="28"/>
      <c r="J160" s="28"/>
      <c r="K160" s="28"/>
      <c r="L160" s="154">
        <v>37.8</v>
      </c>
      <c r="M160" s="135"/>
      <c r="N160" s="135"/>
      <c r="O160" s="135"/>
      <c r="P160" s="135"/>
      <c r="Q160" s="135"/>
      <c r="R160" s="135"/>
      <c r="S160" s="135"/>
    </row>
    <row r="161" spans="1:19" ht="12.75" thickBot="1">
      <c r="A161" s="196" t="s">
        <v>189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35"/>
      <c r="N161" s="135"/>
      <c r="O161" s="135"/>
      <c r="P161" s="135"/>
      <c r="Q161" s="135"/>
      <c r="R161" s="135"/>
      <c r="S161" s="135"/>
    </row>
    <row r="162" spans="1:19" ht="12">
      <c r="A162" s="142"/>
      <c r="B162" s="153" t="s">
        <v>190</v>
      </c>
      <c r="C162" s="147">
        <v>6</v>
      </c>
      <c r="D162" s="152" t="s">
        <v>179</v>
      </c>
      <c r="E162" s="122"/>
      <c r="F162" s="28"/>
      <c r="G162" s="28"/>
      <c r="H162" s="27"/>
      <c r="I162" s="28"/>
      <c r="J162" s="28"/>
      <c r="K162" s="28"/>
      <c r="L162" s="154">
        <v>29.46</v>
      </c>
      <c r="M162" s="135"/>
      <c r="N162" s="135"/>
      <c r="O162" s="135"/>
      <c r="P162" s="135"/>
      <c r="Q162" s="135"/>
      <c r="R162" s="135"/>
      <c r="S162" s="135"/>
    </row>
    <row r="163" spans="1:19" ht="12">
      <c r="A163" s="142"/>
      <c r="B163" s="153" t="s">
        <v>191</v>
      </c>
      <c r="C163" s="147">
        <v>6</v>
      </c>
      <c r="D163" s="152" t="s">
        <v>179</v>
      </c>
      <c r="E163" s="122"/>
      <c r="F163" s="28"/>
      <c r="G163" s="28"/>
      <c r="H163" s="27"/>
      <c r="I163" s="28"/>
      <c r="J163" s="28"/>
      <c r="K163" s="28"/>
      <c r="L163" s="154">
        <v>29.46</v>
      </c>
      <c r="M163" s="135"/>
      <c r="N163" s="135"/>
      <c r="O163" s="135"/>
      <c r="P163" s="135"/>
      <c r="Q163" s="135"/>
      <c r="R163" s="135"/>
      <c r="S163" s="135"/>
    </row>
    <row r="164" spans="1:19" ht="12">
      <c r="A164" s="142"/>
      <c r="B164" s="153" t="s">
        <v>192</v>
      </c>
      <c r="C164" s="147">
        <v>6</v>
      </c>
      <c r="D164" s="152" t="s">
        <v>179</v>
      </c>
      <c r="E164" s="122"/>
      <c r="F164" s="28"/>
      <c r="G164" s="28"/>
      <c r="H164" s="27"/>
      <c r="I164" s="28"/>
      <c r="J164" s="28"/>
      <c r="K164" s="28"/>
      <c r="L164" s="154">
        <v>27.36</v>
      </c>
      <c r="M164" s="135"/>
      <c r="N164" s="135"/>
      <c r="O164" s="135"/>
      <c r="P164" s="135"/>
      <c r="Q164" s="135"/>
      <c r="R164" s="135"/>
      <c r="S164" s="135"/>
    </row>
    <row r="165" spans="1:19" ht="12.75" thickBot="1">
      <c r="A165" s="142"/>
      <c r="B165" s="153" t="s">
        <v>193</v>
      </c>
      <c r="C165" s="147">
        <v>6</v>
      </c>
      <c r="D165" s="152" t="s">
        <v>179</v>
      </c>
      <c r="E165" s="122"/>
      <c r="F165" s="28"/>
      <c r="G165" s="28"/>
      <c r="H165" s="27"/>
      <c r="I165" s="28"/>
      <c r="J165" s="28"/>
      <c r="K165" s="28"/>
      <c r="L165" s="154">
        <v>27.36</v>
      </c>
      <c r="M165" s="135"/>
      <c r="N165" s="135"/>
      <c r="O165" s="135"/>
      <c r="P165" s="135"/>
      <c r="Q165" s="135"/>
      <c r="R165" s="135"/>
      <c r="S165" s="135"/>
    </row>
    <row r="166" spans="1:19" ht="12.75" thickBot="1">
      <c r="A166" s="196" t="s">
        <v>194</v>
      </c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35"/>
      <c r="N166" s="135"/>
      <c r="O166" s="135"/>
      <c r="P166" s="135"/>
      <c r="Q166" s="135"/>
      <c r="R166" s="135"/>
      <c r="S166" s="135"/>
    </row>
    <row r="167" spans="1:19" ht="12">
      <c r="A167" s="142"/>
      <c r="B167" s="153" t="s">
        <v>195</v>
      </c>
      <c r="C167" s="147">
        <v>12</v>
      </c>
      <c r="D167" s="152" t="s">
        <v>201</v>
      </c>
      <c r="E167" s="122"/>
      <c r="F167" s="28"/>
      <c r="G167" s="28"/>
      <c r="H167" s="27"/>
      <c r="I167" s="28"/>
      <c r="J167" s="28"/>
      <c r="K167" s="28"/>
      <c r="L167" s="154">
        <v>24.6</v>
      </c>
      <c r="M167" s="135"/>
      <c r="N167" s="135"/>
      <c r="O167" s="135"/>
      <c r="P167" s="135"/>
      <c r="Q167" s="135"/>
      <c r="R167" s="135"/>
      <c r="S167" s="135"/>
    </row>
    <row r="168" spans="1:19" ht="12">
      <c r="A168" s="142"/>
      <c r="B168" s="153" t="s">
        <v>196</v>
      </c>
      <c r="C168" s="147">
        <v>12</v>
      </c>
      <c r="D168" s="152" t="s">
        <v>201</v>
      </c>
      <c r="E168" s="122"/>
      <c r="F168" s="28"/>
      <c r="G168" s="28"/>
      <c r="H168" s="27"/>
      <c r="I168" s="28"/>
      <c r="J168" s="28"/>
      <c r="K168" s="28"/>
      <c r="L168" s="154">
        <v>24.6</v>
      </c>
      <c r="M168" s="135"/>
      <c r="N168" s="135"/>
      <c r="O168" s="135"/>
      <c r="P168" s="135"/>
      <c r="Q168" s="135"/>
      <c r="R168" s="135"/>
      <c r="S168" s="135"/>
    </row>
    <row r="169" spans="1:19" ht="12">
      <c r="A169" s="142"/>
      <c r="B169" s="153" t="s">
        <v>197</v>
      </c>
      <c r="C169" s="147">
        <v>12</v>
      </c>
      <c r="D169" s="152" t="s">
        <v>201</v>
      </c>
      <c r="E169" s="122"/>
      <c r="F169" s="28"/>
      <c r="G169" s="28"/>
      <c r="H169" s="27"/>
      <c r="I169" s="28"/>
      <c r="J169" s="28"/>
      <c r="K169" s="28"/>
      <c r="L169" s="154">
        <v>24.6</v>
      </c>
      <c r="M169" s="135"/>
      <c r="N169" s="135"/>
      <c r="O169" s="135"/>
      <c r="P169" s="135"/>
      <c r="Q169" s="135"/>
      <c r="R169" s="135"/>
      <c r="S169" s="135"/>
    </row>
    <row r="170" spans="1:19" ht="12">
      <c r="A170" s="142"/>
      <c r="B170" s="153" t="s">
        <v>198</v>
      </c>
      <c r="C170" s="147">
        <v>12</v>
      </c>
      <c r="D170" s="152" t="s">
        <v>201</v>
      </c>
      <c r="E170" s="122"/>
      <c r="F170" s="28"/>
      <c r="G170" s="28"/>
      <c r="H170" s="27"/>
      <c r="I170" s="28"/>
      <c r="J170" s="28"/>
      <c r="K170" s="28"/>
      <c r="L170" s="154">
        <v>23.7</v>
      </c>
      <c r="M170" s="135"/>
      <c r="N170" s="135"/>
      <c r="O170" s="135"/>
      <c r="P170" s="135"/>
      <c r="Q170" s="135"/>
      <c r="R170" s="135"/>
      <c r="S170" s="135"/>
    </row>
    <row r="171" spans="1:19" ht="12">
      <c r="A171" s="142"/>
      <c r="B171" s="153" t="s">
        <v>199</v>
      </c>
      <c r="C171" s="147">
        <v>12</v>
      </c>
      <c r="D171" s="152" t="s">
        <v>201</v>
      </c>
      <c r="E171" s="122"/>
      <c r="F171" s="28"/>
      <c r="G171" s="28"/>
      <c r="H171" s="27"/>
      <c r="I171" s="28"/>
      <c r="J171" s="28"/>
      <c r="K171" s="28"/>
      <c r="L171" s="154">
        <v>23.7</v>
      </c>
      <c r="M171" s="135"/>
      <c r="N171" s="135"/>
      <c r="O171" s="135"/>
      <c r="P171" s="135"/>
      <c r="Q171" s="135"/>
      <c r="R171" s="135"/>
      <c r="S171" s="135"/>
    </row>
    <row r="172" spans="1:19" ht="12.75" thickBot="1">
      <c r="A172" s="142"/>
      <c r="B172" s="153" t="s">
        <v>200</v>
      </c>
      <c r="C172" s="147">
        <v>12</v>
      </c>
      <c r="D172" s="152" t="s">
        <v>201</v>
      </c>
      <c r="E172" s="122"/>
      <c r="F172" s="28"/>
      <c r="G172" s="28"/>
      <c r="H172" s="27"/>
      <c r="I172" s="28"/>
      <c r="J172" s="28"/>
      <c r="K172" s="28"/>
      <c r="L172" s="154">
        <v>23.7</v>
      </c>
      <c r="M172" s="135"/>
      <c r="N172" s="135"/>
      <c r="O172" s="135"/>
      <c r="P172" s="135"/>
      <c r="Q172" s="135"/>
      <c r="R172" s="135"/>
      <c r="S172" s="135"/>
    </row>
    <row r="173" spans="1:19" ht="12.75" thickBot="1">
      <c r="A173" s="196" t="s">
        <v>202</v>
      </c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35"/>
      <c r="N173" s="135"/>
      <c r="O173" s="135"/>
      <c r="P173" s="135"/>
      <c r="Q173" s="135"/>
      <c r="R173" s="135"/>
      <c r="S173" s="135"/>
    </row>
    <row r="174" spans="1:19" ht="12">
      <c r="A174" s="142"/>
      <c r="B174" s="153" t="s">
        <v>195</v>
      </c>
      <c r="C174" s="147">
        <v>6</v>
      </c>
      <c r="D174" s="152" t="s">
        <v>203</v>
      </c>
      <c r="E174" s="122"/>
      <c r="F174" s="28"/>
      <c r="G174" s="28"/>
      <c r="H174" s="27"/>
      <c r="I174" s="28"/>
      <c r="J174" s="28"/>
      <c r="K174" s="28"/>
      <c r="L174" s="154">
        <v>38.34</v>
      </c>
      <c r="M174" s="135"/>
      <c r="N174" s="135"/>
      <c r="O174" s="135"/>
      <c r="P174" s="135"/>
      <c r="Q174" s="135"/>
      <c r="R174" s="135"/>
      <c r="S174" s="135"/>
    </row>
    <row r="175" spans="1:19" ht="12">
      <c r="A175" s="142"/>
      <c r="B175" s="153" t="s">
        <v>204</v>
      </c>
      <c r="C175" s="147">
        <v>6</v>
      </c>
      <c r="D175" s="152" t="s">
        <v>203</v>
      </c>
      <c r="E175" s="122"/>
      <c r="F175" s="28"/>
      <c r="G175" s="28"/>
      <c r="H175" s="27"/>
      <c r="I175" s="28"/>
      <c r="J175" s="28"/>
      <c r="K175" s="28"/>
      <c r="L175" s="154">
        <v>38.34</v>
      </c>
      <c r="M175" s="135"/>
      <c r="N175" s="135"/>
      <c r="O175" s="135"/>
      <c r="P175" s="135"/>
      <c r="Q175" s="135"/>
      <c r="R175" s="135"/>
      <c r="S175" s="135"/>
    </row>
    <row r="176" spans="1:19" ht="12">
      <c r="A176" s="142"/>
      <c r="B176" s="153" t="s">
        <v>198</v>
      </c>
      <c r="C176" s="147">
        <v>6</v>
      </c>
      <c r="D176" s="152" t="s">
        <v>203</v>
      </c>
      <c r="E176" s="122"/>
      <c r="F176" s="28"/>
      <c r="G176" s="28"/>
      <c r="H176" s="27"/>
      <c r="I176" s="28"/>
      <c r="J176" s="28"/>
      <c r="K176" s="28"/>
      <c r="L176" s="154">
        <v>36.42</v>
      </c>
      <c r="M176" s="135"/>
      <c r="N176" s="135"/>
      <c r="O176" s="135"/>
      <c r="P176" s="135"/>
      <c r="Q176" s="135"/>
      <c r="R176" s="135"/>
      <c r="S176" s="135"/>
    </row>
    <row r="177" spans="1:19" ht="12">
      <c r="A177" s="142"/>
      <c r="B177" s="153" t="s">
        <v>200</v>
      </c>
      <c r="C177" s="147">
        <v>6</v>
      </c>
      <c r="D177" s="152" t="s">
        <v>203</v>
      </c>
      <c r="E177" s="122"/>
      <c r="F177" s="28"/>
      <c r="G177" s="28"/>
      <c r="H177" s="27"/>
      <c r="I177" s="28"/>
      <c r="J177" s="28"/>
      <c r="K177" s="28"/>
      <c r="L177" s="154">
        <v>36.42</v>
      </c>
      <c r="M177" s="135"/>
      <c r="N177" s="135"/>
      <c r="O177" s="135"/>
      <c r="P177" s="135"/>
      <c r="Q177" s="135"/>
      <c r="R177" s="135"/>
      <c r="S177" s="135"/>
    </row>
    <row r="178" spans="1:19" ht="12">
      <c r="A178" s="130"/>
      <c r="B178" s="131"/>
      <c r="C178" s="132"/>
      <c r="D178" s="133"/>
      <c r="E178" s="134"/>
      <c r="F178" s="135"/>
      <c r="G178" s="135"/>
      <c r="H178" s="136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1:19" ht="15">
      <c r="A179" s="201" t="s">
        <v>138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135"/>
      <c r="N179" s="135"/>
      <c r="O179" s="135"/>
      <c r="P179" s="135"/>
      <c r="Q179" s="135"/>
      <c r="R179" s="135"/>
      <c r="S179" s="135"/>
    </row>
    <row r="180" spans="1:19" ht="12">
      <c r="A180" s="192" t="s">
        <v>15</v>
      </c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35"/>
      <c r="N180" s="135"/>
      <c r="O180" s="135"/>
      <c r="P180" s="135"/>
      <c r="Q180" s="135"/>
      <c r="R180" s="135"/>
      <c r="S180" s="135"/>
    </row>
    <row r="181" spans="1:19" ht="12">
      <c r="A181" s="192" t="s">
        <v>16</v>
      </c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35"/>
      <c r="N181" s="135"/>
      <c r="O181" s="135"/>
      <c r="P181" s="135"/>
      <c r="Q181" s="135"/>
      <c r="R181" s="135"/>
      <c r="S181" s="135"/>
    </row>
    <row r="182" spans="1:19" ht="15">
      <c r="A182" s="192" t="s">
        <v>139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35"/>
      <c r="N182" s="135"/>
      <c r="O182" s="135"/>
      <c r="P182" s="135"/>
      <c r="Q182" s="135"/>
      <c r="R182" s="135"/>
      <c r="S182" s="135"/>
    </row>
    <row r="183" spans="1:19" ht="15">
      <c r="A183" s="192" t="s">
        <v>140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35"/>
      <c r="N183" s="135"/>
      <c r="O183" s="135"/>
      <c r="P183" s="135"/>
      <c r="Q183" s="135"/>
      <c r="R183" s="135"/>
      <c r="S183" s="135"/>
    </row>
    <row r="184" spans="1:19" ht="15">
      <c r="A184" s="192" t="s">
        <v>141</v>
      </c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35"/>
      <c r="N184" s="135"/>
      <c r="O184" s="135"/>
      <c r="P184" s="135"/>
      <c r="Q184" s="135"/>
      <c r="R184" s="135"/>
      <c r="S184" s="135"/>
    </row>
    <row r="185" spans="1:19" ht="15">
      <c r="A185" s="192" t="s">
        <v>142</v>
      </c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35"/>
      <c r="N185" s="135"/>
      <c r="O185" s="135"/>
      <c r="P185" s="135"/>
      <c r="Q185" s="135"/>
      <c r="R185" s="135"/>
      <c r="S185" s="135"/>
    </row>
    <row r="186" spans="1:19" ht="15">
      <c r="A186" s="192" t="s">
        <v>143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35"/>
      <c r="N186" s="135"/>
      <c r="O186" s="135"/>
      <c r="P186" s="135"/>
      <c r="Q186" s="135"/>
      <c r="R186" s="135"/>
      <c r="S186" s="135"/>
    </row>
    <row r="187" spans="1:19" ht="15">
      <c r="A187" s="192" t="s">
        <v>144</v>
      </c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35"/>
      <c r="N187" s="135"/>
      <c r="O187" s="135"/>
      <c r="P187" s="135"/>
      <c r="Q187" s="135"/>
      <c r="R187" s="135"/>
      <c r="S187" s="135"/>
    </row>
    <row r="188" spans="1:19" ht="15">
      <c r="A188" s="192" t="s">
        <v>145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35"/>
      <c r="N188" s="135"/>
      <c r="O188" s="135"/>
      <c r="P188" s="135"/>
      <c r="Q188" s="135"/>
      <c r="R188" s="135"/>
      <c r="S188" s="135"/>
    </row>
    <row r="189" spans="1:19" ht="12">
      <c r="A189" s="130"/>
      <c r="B189" s="131"/>
      <c r="C189" s="132"/>
      <c r="D189" s="133"/>
      <c r="E189" s="134"/>
      <c r="F189" s="135"/>
      <c r="G189" s="135"/>
      <c r="H189" s="136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1:19" ht="12">
      <c r="A190" s="130"/>
      <c r="B190" s="131"/>
      <c r="C190" s="132"/>
      <c r="D190" s="133"/>
      <c r="E190" s="134"/>
      <c r="F190" s="135"/>
      <c r="G190" s="135"/>
      <c r="H190" s="136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1:19" ht="12">
      <c r="A191" s="130"/>
      <c r="B191" s="131"/>
      <c r="C191" s="132"/>
      <c r="D191" s="133"/>
      <c r="E191" s="134"/>
      <c r="F191" s="135"/>
      <c r="G191" s="135"/>
      <c r="H191" s="136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1:19" ht="12">
      <c r="A192" s="130"/>
      <c r="B192" s="131"/>
      <c r="C192" s="132"/>
      <c r="D192" s="133"/>
      <c r="E192" s="134"/>
      <c r="F192" s="135"/>
      <c r="G192" s="135"/>
      <c r="H192" s="136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1:19" ht="12">
      <c r="A193" s="130"/>
      <c r="B193" s="131"/>
      <c r="C193" s="132"/>
      <c r="D193" s="133"/>
      <c r="E193" s="134"/>
      <c r="F193" s="135"/>
      <c r="G193" s="135"/>
      <c r="H193" s="136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1:19" ht="12">
      <c r="A194" s="130"/>
      <c r="B194" s="131"/>
      <c r="C194" s="132"/>
      <c r="D194" s="133"/>
      <c r="E194" s="134"/>
      <c r="F194" s="135"/>
      <c r="G194" s="135"/>
      <c r="H194" s="136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ht="11.25">
      <c r="K195" s="89"/>
    </row>
    <row r="196" spans="2:14" s="2" customFormat="1" ht="15">
      <c r="B196" s="98"/>
      <c r="D196" s="99"/>
      <c r="F196" s="99"/>
      <c r="G196" s="99"/>
      <c r="H196" s="99"/>
      <c r="I196" s="99"/>
      <c r="J196" s="99"/>
      <c r="K196" s="100"/>
      <c r="L196" s="99"/>
      <c r="M196" s="99"/>
      <c r="N196" s="99"/>
    </row>
    <row r="197" spans="2:14" s="2" customFormat="1" ht="11.25">
      <c r="B197" s="101"/>
      <c r="D197" s="100"/>
      <c r="F197" s="100"/>
      <c r="G197" s="100"/>
      <c r="H197" s="100"/>
      <c r="I197" s="100"/>
      <c r="J197" s="100"/>
      <c r="K197" s="100"/>
      <c r="L197" s="100"/>
      <c r="M197" s="100"/>
      <c r="N197" s="100"/>
    </row>
    <row r="198" spans="2:14" s="2" customFormat="1" ht="11.25">
      <c r="B198" s="101"/>
      <c r="D198" s="100"/>
      <c r="F198" s="100"/>
      <c r="G198" s="100"/>
      <c r="H198" s="100"/>
      <c r="I198" s="100"/>
      <c r="J198" s="100"/>
      <c r="K198" s="100"/>
      <c r="L198" s="100"/>
      <c r="M198" s="100"/>
      <c r="N198" s="100"/>
    </row>
    <row r="199" spans="2:14" s="2" customFormat="1" ht="11.25">
      <c r="B199" s="101"/>
      <c r="D199" s="100"/>
      <c r="F199" s="100"/>
      <c r="G199" s="100"/>
      <c r="H199" s="100"/>
      <c r="I199" s="100"/>
      <c r="J199" s="100"/>
      <c r="K199" s="6"/>
      <c r="L199" s="100"/>
      <c r="M199" s="100"/>
      <c r="N199" s="100"/>
    </row>
    <row r="200" spans="2:14" s="2" customFormat="1" ht="11.25">
      <c r="B200" s="101"/>
      <c r="D200" s="100"/>
      <c r="F200" s="100"/>
      <c r="G200" s="100"/>
      <c r="H200" s="100"/>
      <c r="I200" s="100"/>
      <c r="J200" s="100"/>
      <c r="K200" s="102"/>
      <c r="L200" s="100"/>
      <c r="M200" s="100"/>
      <c r="N200" s="100"/>
    </row>
    <row r="201" spans="2:14" s="2" customFormat="1" ht="11.25">
      <c r="B201" s="101"/>
      <c r="D201" s="100"/>
      <c r="F201" s="100"/>
      <c r="G201" s="100"/>
      <c r="H201" s="100"/>
      <c r="I201" s="100"/>
      <c r="J201" s="100"/>
      <c r="K201" s="102"/>
      <c r="L201" s="100"/>
      <c r="M201" s="100"/>
      <c r="N201" s="100"/>
    </row>
    <row r="202" spans="2:14" s="2" customFormat="1" ht="11.25">
      <c r="B202" s="101"/>
      <c r="D202" s="100"/>
      <c r="F202" s="100"/>
      <c r="G202" s="100"/>
      <c r="H202" s="100"/>
      <c r="I202" s="100"/>
      <c r="J202" s="100"/>
      <c r="K202" s="102"/>
      <c r="L202" s="100"/>
      <c r="M202" s="100"/>
      <c r="N202" s="100"/>
    </row>
    <row r="203" spans="2:14" s="2" customFormat="1" ht="11.25">
      <c r="B203" s="101"/>
      <c r="D203" s="100"/>
      <c r="F203" s="100"/>
      <c r="G203" s="100"/>
      <c r="H203" s="100"/>
      <c r="I203" s="100"/>
      <c r="J203" s="100"/>
      <c r="K203" s="102"/>
      <c r="L203" s="100"/>
      <c r="M203" s="100"/>
      <c r="N203" s="100"/>
    </row>
    <row r="204" spans="2:14" s="2" customFormat="1" ht="11.25">
      <c r="B204" s="101"/>
      <c r="D204" s="100"/>
      <c r="F204" s="100"/>
      <c r="G204" s="100"/>
      <c r="H204" s="100"/>
      <c r="I204" s="100"/>
      <c r="J204" s="100"/>
      <c r="K204" s="102"/>
      <c r="L204" s="100"/>
      <c r="M204" s="100"/>
      <c r="N204" s="100"/>
    </row>
    <row r="205" spans="2:14" s="2" customFormat="1" ht="11.25">
      <c r="B205" s="101"/>
      <c r="D205" s="100"/>
      <c r="F205" s="100"/>
      <c r="G205" s="100"/>
      <c r="H205" s="100"/>
      <c r="I205" s="100"/>
      <c r="J205" s="100"/>
      <c r="K205" s="6"/>
      <c r="L205" s="100"/>
      <c r="M205" s="100"/>
      <c r="N205" s="100"/>
    </row>
    <row r="206" spans="2:14" s="2" customFormat="1" ht="11.25">
      <c r="B206" s="101"/>
      <c r="C206" s="103"/>
      <c r="D206" s="6"/>
      <c r="E206" s="104"/>
      <c r="F206" s="6"/>
      <c r="G206" s="6"/>
      <c r="H206" s="6"/>
      <c r="I206" s="6"/>
      <c r="J206" s="6"/>
      <c r="K206" s="6"/>
      <c r="L206" s="6"/>
      <c r="M206" s="6"/>
      <c r="N206" s="6"/>
    </row>
    <row r="207" spans="2:19" s="2" customFormat="1" ht="11.25">
      <c r="B207" s="101"/>
      <c r="C207" s="103"/>
      <c r="D207" s="18"/>
      <c r="E207" s="18"/>
      <c r="F207" s="18"/>
      <c r="G207" s="102"/>
      <c r="H207" s="102"/>
      <c r="I207" s="102"/>
      <c r="J207" s="102"/>
      <c r="K207" s="6"/>
      <c r="L207" s="102"/>
      <c r="M207" s="102"/>
      <c r="N207" s="102"/>
      <c r="O207" s="19"/>
      <c r="P207" s="7"/>
      <c r="Q207" s="7"/>
      <c r="R207" s="7"/>
      <c r="S207" s="7"/>
    </row>
    <row r="208" spans="2:19" s="2" customFormat="1" ht="11.25">
      <c r="B208" s="101"/>
      <c r="C208" s="103"/>
      <c r="D208" s="18"/>
      <c r="E208" s="18"/>
      <c r="F208" s="18"/>
      <c r="G208" s="102"/>
      <c r="H208" s="102"/>
      <c r="I208" s="102"/>
      <c r="J208" s="102"/>
      <c r="K208" s="6"/>
      <c r="L208" s="102"/>
      <c r="M208" s="102"/>
      <c r="N208" s="102"/>
      <c r="O208" s="19"/>
      <c r="P208" s="7"/>
      <c r="Q208" s="7"/>
      <c r="R208" s="7"/>
      <c r="S208" s="7"/>
    </row>
    <row r="209" spans="2:19" s="2" customFormat="1" ht="11.25">
      <c r="B209" s="101"/>
      <c r="C209" s="103"/>
      <c r="D209" s="18"/>
      <c r="E209" s="18"/>
      <c r="F209" s="18"/>
      <c r="G209" s="102"/>
      <c r="H209" s="102"/>
      <c r="I209" s="102"/>
      <c r="J209" s="102"/>
      <c r="K209" s="6"/>
      <c r="L209" s="102"/>
      <c r="M209" s="102"/>
      <c r="N209" s="102"/>
      <c r="O209" s="102"/>
      <c r="P209" s="105"/>
      <c r="Q209" s="105"/>
      <c r="R209" s="105"/>
      <c r="S209" s="105"/>
    </row>
    <row r="210" spans="2:19" s="2" customFormat="1" ht="11.25">
      <c r="B210" s="101"/>
      <c r="C210" s="103"/>
      <c r="D210" s="18"/>
      <c r="E210" s="18"/>
      <c r="F210" s="18"/>
      <c r="G210" s="102"/>
      <c r="H210" s="102"/>
      <c r="I210" s="102"/>
      <c r="J210" s="102"/>
      <c r="K210" s="6"/>
      <c r="L210" s="102"/>
      <c r="M210" s="102"/>
      <c r="N210" s="102"/>
      <c r="O210" s="19"/>
      <c r="P210" s="7"/>
      <c r="Q210" s="7"/>
      <c r="R210" s="7"/>
      <c r="S210" s="7"/>
    </row>
    <row r="211" spans="2:19" s="2" customFormat="1" ht="11.25">
      <c r="B211" s="101"/>
      <c r="C211" s="103"/>
      <c r="D211" s="18"/>
      <c r="E211" s="18"/>
      <c r="F211" s="18"/>
      <c r="G211" s="102"/>
      <c r="H211" s="102"/>
      <c r="I211" s="102"/>
      <c r="J211" s="102"/>
      <c r="K211" s="6"/>
      <c r="L211" s="102"/>
      <c r="M211" s="102"/>
      <c r="N211" s="102"/>
      <c r="O211" s="19"/>
      <c r="P211" s="7"/>
      <c r="Q211" s="7"/>
      <c r="R211" s="7"/>
      <c r="S211" s="7"/>
    </row>
    <row r="212" spans="2:14" s="2" customFormat="1" ht="11.25">
      <c r="B212" s="101"/>
      <c r="C212" s="103"/>
      <c r="D212" s="6"/>
      <c r="E212" s="104"/>
      <c r="F212" s="6"/>
      <c r="G212" s="6"/>
      <c r="H212" s="6"/>
      <c r="I212" s="6"/>
      <c r="J212" s="6"/>
      <c r="K212" s="6"/>
      <c r="L212" s="6"/>
      <c r="M212" s="6"/>
      <c r="N212" s="6"/>
    </row>
    <row r="213" spans="2:14" s="2" customFormat="1" ht="11.25">
      <c r="B213" s="101"/>
      <c r="C213" s="103"/>
      <c r="D213" s="6"/>
      <c r="E213" s="104"/>
      <c r="F213" s="6"/>
      <c r="G213" s="6"/>
      <c r="H213" s="6"/>
      <c r="I213" s="6"/>
      <c r="J213" s="6"/>
      <c r="K213" s="6"/>
      <c r="L213" s="6"/>
      <c r="M213" s="6"/>
      <c r="N213" s="6"/>
    </row>
  </sheetData>
  <sheetProtection/>
  <autoFilter ref="O6:S133"/>
  <mergeCells count="33">
    <mergeCell ref="A184:L184"/>
    <mergeCell ref="A183:L183"/>
    <mergeCell ref="A182:L182"/>
    <mergeCell ref="A188:L188"/>
    <mergeCell ref="A187:L187"/>
    <mergeCell ref="A186:L186"/>
    <mergeCell ref="A185:L185"/>
    <mergeCell ref="A181:L181"/>
    <mergeCell ref="B134:S134"/>
    <mergeCell ref="A150:L150"/>
    <mergeCell ref="A161:L161"/>
    <mergeCell ref="A173:L173"/>
    <mergeCell ref="A166:L166"/>
    <mergeCell ref="A140:S140"/>
    <mergeCell ref="A180:L180"/>
    <mergeCell ref="A179:L179"/>
    <mergeCell ref="B107:S107"/>
    <mergeCell ref="B74:S74"/>
    <mergeCell ref="B55:S55"/>
    <mergeCell ref="B43:S43"/>
    <mergeCell ref="B100:S100"/>
    <mergeCell ref="B52:S52"/>
    <mergeCell ref="B93:S93"/>
    <mergeCell ref="A1:S1"/>
    <mergeCell ref="B7:S7"/>
    <mergeCell ref="A6:B6"/>
    <mergeCell ref="A36:S36"/>
    <mergeCell ref="B31:S31"/>
    <mergeCell ref="B88:S88"/>
    <mergeCell ref="A24:S24"/>
    <mergeCell ref="B8:S8"/>
    <mergeCell ref="A2:S2"/>
    <mergeCell ref="A3:S5"/>
  </mergeCells>
  <printOptions horizontalCentered="1"/>
  <pageMargins left="0.18" right="0.15748031496062992" top="0.17" bottom="0.15748031496062992" header="0.2362204724409449" footer="8.031496062992126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hriganovskaya</dc:creator>
  <cp:keywords/>
  <dc:description/>
  <cp:lastModifiedBy>Lesya</cp:lastModifiedBy>
  <cp:lastPrinted>2011-08-08T09:52:14Z</cp:lastPrinted>
  <dcterms:created xsi:type="dcterms:W3CDTF">2007-09-05T06:15:23Z</dcterms:created>
  <dcterms:modified xsi:type="dcterms:W3CDTF">2011-09-05T17:24:27Z</dcterms:modified>
  <cp:category/>
  <cp:version/>
  <cp:contentType/>
  <cp:contentStatus/>
</cp:coreProperties>
</file>