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0" activeTab="0"/>
  </bookViews>
  <sheets>
    <sheet name="Для печати" sheetId="1" r:id="rId1"/>
  </sheets>
  <definedNames/>
  <calcPr fullCalcOnLoad="1"/>
</workbook>
</file>

<file path=xl/sharedStrings.xml><?xml version="1.0" encoding="utf-8"?>
<sst xmlns="http://schemas.openxmlformats.org/spreadsheetml/2006/main" count="119" uniqueCount="81">
  <si>
    <t>Коньяк "Лионель" "Три звездочки" 0,5л 40%</t>
  </si>
  <si>
    <t>Коньяк "Лионель" "Четыре звездочки" 0,5л 40%</t>
  </si>
  <si>
    <t>Коньяк "Лионель" "Пять звездочек" 0,5л 42%</t>
  </si>
  <si>
    <t>Коньяк "Марсель" "Три звездочки" 0,5л 40%</t>
  </si>
  <si>
    <t>Коньяк "Марсель" "Четыре звездочки" 0,5л 40%</t>
  </si>
  <si>
    <t>Коньяк "Марсель" "Пять звездочек" 0,5л 42%</t>
  </si>
  <si>
    <t>Коньяк "Марсель" "Три звездочки" 0,375л 40%</t>
  </si>
  <si>
    <t>Коньяк "Марсель" "Четыре звездочки" 0,375л 40%</t>
  </si>
  <si>
    <t>Коньяк "Марсель" "Три звездочки" 0,2л 40%</t>
  </si>
  <si>
    <t>Коньяк "Марсель" "Четыре звездочки" 0,2л 40%</t>
  </si>
  <si>
    <t>Коньяк "Марсель" "Пять звездочек" 0,2л 42%</t>
  </si>
  <si>
    <t>Коньяк "Бахчисарай" "Три звездочки" 0,5л 40%</t>
  </si>
  <si>
    <t>Коньяк "Бахчисарай" "Четыре звездочки" 0,5л 40%</t>
  </si>
  <si>
    <t>Коньяк "Бахчисарай" "Пять звездочек" 0,5л 42%</t>
  </si>
  <si>
    <t>Коньяк "Ханский" "Пять звездочек" 0,5л 42%</t>
  </si>
  <si>
    <t>Коньяк "Марсель" "Пять звездочек" 0,375л 42%</t>
  </si>
  <si>
    <t>вложение</t>
  </si>
  <si>
    <t>Заказ, кор</t>
  </si>
  <si>
    <t>Вино, Бахчисарай Алиготе, 0.75л.,12%</t>
  </si>
  <si>
    <t>Вино, Бахчисарай Каберне, 0.75л.,12%</t>
  </si>
  <si>
    <t>Вино, Бахчисарай Кагор Український, 0.75л.,16%</t>
  </si>
  <si>
    <t>Вино, Бахчисарай Ханский дворец , 0.75л.,17.5%</t>
  </si>
  <si>
    <t>Вино, Бахчисарай Шардоне, 0.75л.,12%</t>
  </si>
  <si>
    <t>Вино, Бахчисарай Эски-Кермен, 0.75л.,16%</t>
  </si>
  <si>
    <t>Вино, Бахчисарай Джанике, 0.75л.,12%</t>
  </si>
  <si>
    <t>Вино, Бахчисарай Качи-Кальон  , 0.75л.,12%</t>
  </si>
  <si>
    <t>Коньяк</t>
  </si>
  <si>
    <t>Водка</t>
  </si>
  <si>
    <t>Водка "Ледяной Колос", 0.5л, 40%</t>
  </si>
  <si>
    <t>Водка "Ледяной Колос ржаная", 0.5л, 40%</t>
  </si>
  <si>
    <t>(рублей за бутылку, все цены указаны с НДС)</t>
  </si>
  <si>
    <t>Наименование, характеристика, крепость</t>
  </si>
  <si>
    <t>Вино</t>
  </si>
  <si>
    <t>Сидр</t>
  </si>
  <si>
    <t xml:space="preserve">Коньяк "Старый Крымский Бахчисарай Пять звездочек"  0,5л </t>
  </si>
  <si>
    <t xml:space="preserve">Коньяк "Старый Крымский Бахчисарай Три звездочки"  0,5л </t>
  </si>
  <si>
    <t>Сидр яблочный игристый сладкий "Ranetti" 0,61 л 7,1 %</t>
  </si>
  <si>
    <t>Сидр яблочный игристый полусладкий "Ranetti" 0,61 л 7,1 %</t>
  </si>
  <si>
    <t>Сидр яблочный игристый полусухой "Ranetti" 0,61 л 6,8 %</t>
  </si>
  <si>
    <t xml:space="preserve">Цена </t>
  </si>
  <si>
    <t>Цена</t>
  </si>
  <si>
    <t>сумма</t>
  </si>
  <si>
    <t>кол-во,             ящ</t>
  </si>
  <si>
    <t>кол-во,      шт.</t>
  </si>
  <si>
    <t>"Завод "Дионис", Беларусь, Минская область</t>
  </si>
  <si>
    <t>Водка "Добра шклянка. Родниковая"  0,5 л., 40 %</t>
  </si>
  <si>
    <t>Водка "Добра шклянка. Кедровая"  0,5 л., 40 %</t>
  </si>
  <si>
    <t>Водка "Добра шклянка. Берёзовая"  0,5 л., 40 %</t>
  </si>
  <si>
    <t>Водка "Добра шклянка. Традиционная"  0,5 л., 40 %</t>
  </si>
  <si>
    <t>Водка  "Ледяной колос"</t>
  </si>
  <si>
    <t>Вес 1 кор.</t>
  </si>
  <si>
    <t>Общий вес</t>
  </si>
  <si>
    <t>Общий вес, кг</t>
  </si>
  <si>
    <t>Водка "ИСТИНА ЧИСТАЯ" 0,375л., 40%</t>
  </si>
  <si>
    <t>Водка "ИСТИНА ПРОЗРАЧНАЯ" 0,375л., 40%</t>
  </si>
  <si>
    <t>Водка "ИСТИНА СЕРЕБРЯНАЯ" 0,375л., 40%</t>
  </si>
  <si>
    <t>Водка "ИСТИНА ЧИСТАЯ" 0,5л., 40%</t>
  </si>
  <si>
    <t>Водка "ИСТИНА ЧИСТАЯ" 0,7л., 40%</t>
  </si>
  <si>
    <t>Водка "ИСТИНА ЧИСТАЯ" 1,0л., 40%</t>
  </si>
  <si>
    <t>Водка "ИСТИНА СЕРЕБРЯНАЯ" 0,5л., 40%</t>
  </si>
  <si>
    <t>Водка "ИСТИНА СЕРЕБРЯНАЯ" 0,7л., 40%</t>
  </si>
  <si>
    <t>Водка "ИСТИНА СЕРЕБРЯНАЯ" 1,0л., 40%</t>
  </si>
  <si>
    <t>Водка "ИСТИНА ПРОЗРАЧНАЯ" 0,5л., 40%</t>
  </si>
  <si>
    <t>Водка "ИСТИНА ПРОЗРАЧНАЯ" 0,7л., 40%</t>
  </si>
  <si>
    <t>Водка "ИСТИНА ПРОЗРАЧНАЯ" 1,0л., 40%</t>
  </si>
  <si>
    <t>Водка "PRIME" "Мировой класс" 0,2л., 40%</t>
  </si>
  <si>
    <t>Водка "PRIME" "Мировой класс" 0,5л., 40%</t>
  </si>
  <si>
    <t>Водка "PRIME" "Мировой класс" 0,7л., 40%</t>
  </si>
  <si>
    <t>Водка "PRIME" "Мировой класс" 1,0л., 40%</t>
  </si>
  <si>
    <t>Настойка "PRIME" "Медовые пряности с перцем" 0,5л., 40%</t>
  </si>
  <si>
    <t>Настойка "PRIME" "Медовые пряности с перцем" 0,7л., 40%</t>
  </si>
  <si>
    <t>Настойка "PRIME" "Медовые пряности с перцем" 1,0л., 40%</t>
  </si>
  <si>
    <t>Водка "PRIME" "РЕСПЕКТ" 0,5л., 40%</t>
  </si>
  <si>
    <t>Водка "PRIME" "РЕСПЕКТ" 0,7л., 40%</t>
  </si>
  <si>
    <t>Водка "PRIME" "Украинская специальная" 0,5л., 40%</t>
  </si>
  <si>
    <t>Водка "PRIME" "Украинская специальная" 0,7л., 40%</t>
  </si>
  <si>
    <t>Водка "PRIME" "Украинская специальная" 1,0л., 40%</t>
  </si>
  <si>
    <t>Водка "PRIME" "Супериор" 1,0л., 40%</t>
  </si>
  <si>
    <t>Водка "PRIME" "Супериор" 0,5л., 40%</t>
  </si>
  <si>
    <t>Водка "PRIME" "Супериор" 0,7л., 40%</t>
  </si>
  <si>
    <t>Прайс-лист  с 01.10.2012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</si>
</sst>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#,##0.000"/>
    <numFmt numFmtId="166" formatCode="0&quot;%&quot;"/>
    <numFmt numFmtId="167" formatCode="0.000"/>
    <numFmt numFmtId="168" formatCode="0.0"/>
    <numFmt numFmtId="169" formatCode="#,##0.0"/>
    <numFmt numFmtId="170" formatCode="0.00000000"/>
    <numFmt numFmtId="171" formatCode="0.000000000"/>
    <numFmt numFmtId="172" formatCode="0.0000000"/>
    <numFmt numFmtId="173" formatCode="0.000000"/>
    <numFmt numFmtId="174" formatCode="0.00000"/>
    <numFmt numFmtId="175" formatCode="0.0000"/>
    <numFmt numFmtId="176" formatCode="_-* #,##0.00[$р.-419]_-;\-* #,##0.00[$р.-419]_-;_-* &quot;-&quot;??[$р.-419]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6"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11"/>
      <color indexed="23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6" fontId="1" fillId="0" borderId="13" xfId="45" applyNumberFormat="1" applyFont="1" applyBorder="1" applyAlignment="1">
      <alignment vertical="center"/>
      <protection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176" fontId="1" fillId="0" borderId="13" xfId="45" applyNumberFormat="1" applyFont="1" applyBorder="1" applyAlignment="1">
      <alignment vertical="center"/>
      <protection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45" applyNumberFormat="1" applyFont="1" applyBorder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76" fontId="1" fillId="0" borderId="10" xfId="45" applyNumberFormat="1" applyFont="1" applyFill="1" applyBorder="1" applyAlignment="1">
      <alignment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176" fontId="1" fillId="0" borderId="11" xfId="45" applyNumberFormat="1" applyFont="1" applyBorder="1" applyAlignment="1">
      <alignment vertical="center"/>
      <protection/>
    </xf>
    <xf numFmtId="0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/>
    </xf>
    <xf numFmtId="176" fontId="2" fillId="33" borderId="10" xfId="0" applyNumberFormat="1" applyFont="1" applyFill="1" applyBorder="1" applyAlignment="1">
      <alignment horizontal="right" vertical="center"/>
    </xf>
    <xf numFmtId="176" fontId="1" fillId="0" borderId="14" xfId="45" applyNumberFormat="1" applyFont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176" fontId="1" fillId="0" borderId="14" xfId="45" applyNumberFormat="1" applyFont="1" applyBorder="1" applyAlignment="1">
      <alignment vertical="center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76" fontId="1" fillId="0" borderId="10" xfId="45" applyNumberFormat="1" applyFont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35" borderId="16" xfId="0" applyNumberFormat="1" applyFont="1" applyFill="1" applyBorder="1" applyAlignment="1">
      <alignment horizontal="center" vertical="top"/>
    </xf>
    <xf numFmtId="0" fontId="10" fillId="35" borderId="0" xfId="0" applyNumberFormat="1" applyFont="1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center"/>
    </xf>
    <xf numFmtId="0" fontId="10" fillId="35" borderId="16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center" vertical="center"/>
    </xf>
    <xf numFmtId="0" fontId="11" fillId="35" borderId="16" xfId="0" applyNumberFormat="1" applyFont="1" applyFill="1" applyBorder="1" applyAlignment="1">
      <alignment horizontal="center" vertical="top"/>
    </xf>
    <xf numFmtId="0" fontId="11" fillId="35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прайс ОПТПИЛОТ регион 23011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K94"/>
  <sheetViews>
    <sheetView tabSelected="1" zoomScale="85" zoomScaleNormal="85" zoomScalePageLayoutView="0" workbookViewId="0" topLeftCell="A1">
      <selection activeCell="B2" sqref="B2:J2"/>
    </sheetView>
  </sheetViews>
  <sheetFormatPr defaultColWidth="10.66015625" defaultRowHeight="11.25"/>
  <cols>
    <col min="1" max="1" width="1.5" style="2" customWidth="1"/>
    <col min="2" max="2" width="79.66015625" style="11" customWidth="1"/>
    <col min="3" max="3" width="14.66015625" style="12" customWidth="1"/>
    <col min="4" max="4" width="12.66015625" style="12" customWidth="1"/>
    <col min="5" max="5" width="16" style="12" customWidth="1"/>
    <col min="6" max="7" width="0" style="2" hidden="1" customWidth="1"/>
    <col min="8" max="8" width="10.66015625" style="2" customWidth="1"/>
    <col min="9" max="9" width="17.16015625" style="2" customWidth="1"/>
    <col min="10" max="10" width="22.16015625" style="2" customWidth="1"/>
    <col min="11" max="11" width="16.33203125" style="2" customWidth="1"/>
    <col min="12" max="16384" width="10.66015625" style="2" customWidth="1"/>
  </cols>
  <sheetData>
    <row r="1" spans="2:5" s="1" customFormat="1" ht="11.25" customHeight="1">
      <c r="B1" s="8"/>
      <c r="C1" s="10"/>
      <c r="D1" s="10"/>
      <c r="E1" s="10"/>
    </row>
    <row r="2" spans="2:10" s="15" customFormat="1" ht="155.25" customHeight="1">
      <c r="B2" s="94"/>
      <c r="C2" s="94"/>
      <c r="D2" s="94"/>
      <c r="E2" s="94"/>
      <c r="F2" s="94"/>
      <c r="G2" s="94"/>
      <c r="H2" s="94"/>
      <c r="I2" s="94"/>
      <c r="J2" s="94"/>
    </row>
    <row r="3" spans="2:10" s="1" customFormat="1" ht="27.75" customHeight="1">
      <c r="B3" s="94"/>
      <c r="C3" s="94"/>
      <c r="D3" s="94"/>
      <c r="E3" s="94"/>
      <c r="F3" s="94"/>
      <c r="G3" s="94"/>
      <c r="H3" s="94"/>
      <c r="I3" s="94"/>
      <c r="J3" s="94"/>
    </row>
    <row r="4" spans="2:10" s="1" customFormat="1" ht="23.25">
      <c r="B4" s="102" t="s">
        <v>80</v>
      </c>
      <c r="C4" s="102"/>
      <c r="D4" s="102"/>
      <c r="E4" s="102"/>
      <c r="F4" s="102"/>
      <c r="G4" s="102"/>
      <c r="H4" s="102"/>
      <c r="I4" s="102"/>
      <c r="J4" s="102"/>
    </row>
    <row r="5" spans="2:10" s="1" customFormat="1" ht="21" customHeight="1">
      <c r="B5" s="103" t="s">
        <v>30</v>
      </c>
      <c r="C5" s="103"/>
      <c r="D5" s="103"/>
      <c r="E5" s="103"/>
      <c r="F5" s="103"/>
      <c r="G5" s="103"/>
      <c r="H5" s="103"/>
      <c r="I5" s="103"/>
      <c r="J5" s="103"/>
    </row>
    <row r="6" spans="2:10" s="1" customFormat="1" ht="11.25" customHeight="1" thickBot="1">
      <c r="B6" s="13"/>
      <c r="C6" s="13"/>
      <c r="D6" s="13"/>
      <c r="E6" s="14"/>
      <c r="G6" s="15"/>
      <c r="H6" s="15"/>
      <c r="I6" s="15"/>
      <c r="J6" s="15"/>
    </row>
    <row r="7" spans="2:11" ht="19.5" customHeight="1" thickTop="1">
      <c r="B7" s="98" t="s">
        <v>32</v>
      </c>
      <c r="C7" s="99"/>
      <c r="D7" s="99"/>
      <c r="E7" s="99"/>
      <c r="F7" s="99"/>
      <c r="G7" s="99"/>
      <c r="H7" s="99"/>
      <c r="I7" s="99"/>
      <c r="J7" s="99"/>
      <c r="K7" s="99"/>
    </row>
    <row r="8" spans="2:11" ht="30.75" customHeight="1">
      <c r="B8" s="42" t="s">
        <v>31</v>
      </c>
      <c r="C8" s="42" t="s">
        <v>16</v>
      </c>
      <c r="D8" s="42" t="s">
        <v>50</v>
      </c>
      <c r="E8" s="42" t="s">
        <v>39</v>
      </c>
      <c r="H8" s="3" t="s">
        <v>42</v>
      </c>
      <c r="I8" s="3" t="s">
        <v>43</v>
      </c>
      <c r="J8" s="46" t="s">
        <v>41</v>
      </c>
      <c r="K8" s="46" t="s">
        <v>51</v>
      </c>
    </row>
    <row r="9" spans="2:11" ht="19.5" customHeight="1">
      <c r="B9" s="33" t="s">
        <v>18</v>
      </c>
      <c r="C9" s="6">
        <v>12</v>
      </c>
      <c r="D9" s="79">
        <v>17.5</v>
      </c>
      <c r="E9" s="23">
        <v>136.64</v>
      </c>
      <c r="F9" s="2">
        <f>E9*C9</f>
        <v>1639.6799999999998</v>
      </c>
      <c r="G9" s="2">
        <f>F9*1.3</f>
        <v>2131.584</v>
      </c>
      <c r="H9" s="84"/>
      <c r="I9" s="84">
        <f aca="true" t="shared" si="0" ref="I9:I16">C9*H9</f>
        <v>0</v>
      </c>
      <c r="J9" s="51">
        <f aca="true" t="shared" si="1" ref="J9:J16">E9*I9</f>
        <v>0</v>
      </c>
      <c r="K9" s="49">
        <f>D9*H9</f>
        <v>0</v>
      </c>
    </row>
    <row r="10" spans="2:11" ht="19.5" customHeight="1">
      <c r="B10" s="33" t="s">
        <v>19</v>
      </c>
      <c r="C10" s="6">
        <v>12</v>
      </c>
      <c r="D10" s="79">
        <v>17.5</v>
      </c>
      <c r="E10" s="23">
        <v>128.3</v>
      </c>
      <c r="F10" s="2">
        <f>E10*C10</f>
        <v>1539.6000000000001</v>
      </c>
      <c r="G10" s="2">
        <f>F10*1.3</f>
        <v>2001.4800000000002</v>
      </c>
      <c r="H10" s="84"/>
      <c r="I10" s="84">
        <f t="shared" si="0"/>
        <v>0</v>
      </c>
      <c r="J10" s="51">
        <f t="shared" si="1"/>
        <v>0</v>
      </c>
      <c r="K10" s="49">
        <f aca="true" t="shared" si="2" ref="K10:K16">D10*H10</f>
        <v>0</v>
      </c>
    </row>
    <row r="11" spans="2:11" ht="19.5" customHeight="1">
      <c r="B11" s="33" t="s">
        <v>20</v>
      </c>
      <c r="C11" s="6">
        <v>12</v>
      </c>
      <c r="D11" s="79">
        <v>17.5</v>
      </c>
      <c r="E11" s="23">
        <v>176.79</v>
      </c>
      <c r="H11" s="84"/>
      <c r="I11" s="84">
        <f t="shared" si="0"/>
        <v>0</v>
      </c>
      <c r="J11" s="51">
        <f t="shared" si="1"/>
        <v>0</v>
      </c>
      <c r="K11" s="49">
        <f t="shared" si="2"/>
        <v>0</v>
      </c>
    </row>
    <row r="12" spans="2:11" ht="19.5" customHeight="1">
      <c r="B12" s="33" t="s">
        <v>21</v>
      </c>
      <c r="C12" s="6">
        <v>12</v>
      </c>
      <c r="D12" s="79">
        <v>17.5</v>
      </c>
      <c r="E12" s="23">
        <v>180.45</v>
      </c>
      <c r="H12" s="84"/>
      <c r="I12" s="84">
        <f t="shared" si="0"/>
        <v>0</v>
      </c>
      <c r="J12" s="51">
        <f t="shared" si="1"/>
        <v>0</v>
      </c>
      <c r="K12" s="49">
        <f t="shared" si="2"/>
        <v>0</v>
      </c>
    </row>
    <row r="13" spans="2:11" ht="19.5" customHeight="1">
      <c r="B13" s="33" t="s">
        <v>22</v>
      </c>
      <c r="C13" s="6">
        <v>12</v>
      </c>
      <c r="D13" s="79">
        <v>17.5</v>
      </c>
      <c r="E13" s="23">
        <v>133.86</v>
      </c>
      <c r="F13" s="2">
        <f>E13*C13</f>
        <v>1606.3200000000002</v>
      </c>
      <c r="G13" s="2">
        <f>F13*1.3</f>
        <v>2088.2160000000003</v>
      </c>
      <c r="H13" s="84"/>
      <c r="I13" s="84">
        <f t="shared" si="0"/>
        <v>0</v>
      </c>
      <c r="J13" s="51">
        <f t="shared" si="1"/>
        <v>0</v>
      </c>
      <c r="K13" s="49">
        <f t="shared" si="2"/>
        <v>0</v>
      </c>
    </row>
    <row r="14" spans="2:11" ht="19.5" customHeight="1">
      <c r="B14" s="33" t="s">
        <v>23</v>
      </c>
      <c r="C14" s="6">
        <v>12</v>
      </c>
      <c r="D14" s="79">
        <v>17.5</v>
      </c>
      <c r="E14" s="23">
        <v>176.79</v>
      </c>
      <c r="H14" s="84"/>
      <c r="I14" s="84">
        <f t="shared" si="0"/>
        <v>0</v>
      </c>
      <c r="J14" s="51">
        <f t="shared" si="1"/>
        <v>0</v>
      </c>
      <c r="K14" s="49">
        <f t="shared" si="2"/>
        <v>0</v>
      </c>
    </row>
    <row r="15" spans="2:11" ht="19.5" customHeight="1">
      <c r="B15" s="33" t="s">
        <v>24</v>
      </c>
      <c r="C15" s="6">
        <v>12</v>
      </c>
      <c r="D15" s="79">
        <v>17.5</v>
      </c>
      <c r="E15" s="23">
        <v>128.3</v>
      </c>
      <c r="F15" s="2">
        <f>E15*C15</f>
        <v>1539.6000000000001</v>
      </c>
      <c r="G15" s="2">
        <f>F15*1.3</f>
        <v>2001.4800000000002</v>
      </c>
      <c r="H15" s="84"/>
      <c r="I15" s="84">
        <f t="shared" si="0"/>
        <v>0</v>
      </c>
      <c r="J15" s="51">
        <f t="shared" si="1"/>
        <v>0</v>
      </c>
      <c r="K15" s="49">
        <f t="shared" si="2"/>
        <v>0</v>
      </c>
    </row>
    <row r="16" spans="2:11" ht="19.5" customHeight="1">
      <c r="B16" s="63" t="s">
        <v>25</v>
      </c>
      <c r="C16" s="9">
        <v>12</v>
      </c>
      <c r="D16" s="79">
        <v>17.5</v>
      </c>
      <c r="E16" s="64">
        <v>128.3</v>
      </c>
      <c r="H16" s="84"/>
      <c r="I16" s="84">
        <f t="shared" si="0"/>
        <v>0</v>
      </c>
      <c r="J16" s="51">
        <f t="shared" si="1"/>
        <v>0</v>
      </c>
      <c r="K16" s="49">
        <f t="shared" si="2"/>
        <v>0</v>
      </c>
    </row>
    <row r="17" spans="2:11" ht="19.5" customHeight="1">
      <c r="B17" s="59"/>
      <c r="C17" s="60"/>
      <c r="D17" s="60"/>
      <c r="E17" s="61"/>
      <c r="H17" s="50">
        <f>SUM(H9:H16)</f>
        <v>0</v>
      </c>
      <c r="I17" s="50">
        <f>SUM(I9:I16)</f>
        <v>0</v>
      </c>
      <c r="J17" s="62">
        <f>SUM(J9:J16)</f>
        <v>0</v>
      </c>
      <c r="K17" s="50">
        <f>SUM(K9:K16)</f>
        <v>0</v>
      </c>
    </row>
    <row r="18" spans="2:5" ht="19.5" customHeight="1">
      <c r="B18" s="26"/>
      <c r="C18" s="27"/>
      <c r="D18" s="27"/>
      <c r="E18" s="28"/>
    </row>
    <row r="19" spans="2:11" ht="19.5" customHeight="1">
      <c r="B19" s="95" t="s">
        <v>27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 ht="37.5" customHeight="1">
      <c r="B20" s="42" t="s">
        <v>31</v>
      </c>
      <c r="C20" s="42" t="s">
        <v>16</v>
      </c>
      <c r="D20" s="42" t="s">
        <v>50</v>
      </c>
      <c r="E20" s="42" t="s">
        <v>39</v>
      </c>
      <c r="F20" s="26"/>
      <c r="G20" s="27"/>
      <c r="H20" s="3" t="s">
        <v>42</v>
      </c>
      <c r="I20" s="3" t="s">
        <v>43</v>
      </c>
      <c r="J20" s="46" t="s">
        <v>41</v>
      </c>
      <c r="K20" s="46" t="s">
        <v>52</v>
      </c>
    </row>
    <row r="21" spans="2:11" ht="19.5" customHeight="1">
      <c r="B21" s="34" t="s">
        <v>54</v>
      </c>
      <c r="C21" s="29">
        <v>20</v>
      </c>
      <c r="D21" s="29">
        <v>15</v>
      </c>
      <c r="E21" s="30">
        <v>142.78</v>
      </c>
      <c r="F21" s="26"/>
      <c r="G21" s="27"/>
      <c r="H21" s="81"/>
      <c r="I21" s="81">
        <f aca="true" t="shared" si="3" ref="I21:I47">C21*H21</f>
        <v>0</v>
      </c>
      <c r="J21" s="51">
        <f>E21*I21</f>
        <v>0</v>
      </c>
      <c r="K21" s="49">
        <f>D21*H21</f>
        <v>0</v>
      </c>
    </row>
    <row r="22" spans="2:11" ht="19.5" customHeight="1">
      <c r="B22" s="34" t="s">
        <v>53</v>
      </c>
      <c r="C22" s="29">
        <v>20</v>
      </c>
      <c r="D22" s="29">
        <v>15</v>
      </c>
      <c r="E22" s="30">
        <v>142.78</v>
      </c>
      <c r="F22" s="26"/>
      <c r="G22" s="27"/>
      <c r="H22" s="81"/>
      <c r="I22" s="81">
        <f t="shared" si="3"/>
        <v>0</v>
      </c>
      <c r="J22" s="51">
        <f aca="true" t="shared" si="4" ref="J22:J47">E22*I22</f>
        <v>0</v>
      </c>
      <c r="K22" s="49">
        <f aca="true" t="shared" si="5" ref="K22:K47">D22*H22</f>
        <v>0</v>
      </c>
    </row>
    <row r="23" spans="2:11" ht="19.5" customHeight="1">
      <c r="B23" s="34" t="s">
        <v>55</v>
      </c>
      <c r="C23" s="29">
        <v>20</v>
      </c>
      <c r="D23" s="29">
        <v>15</v>
      </c>
      <c r="E23" s="30">
        <v>142.78</v>
      </c>
      <c r="F23" s="26"/>
      <c r="G23" s="27"/>
      <c r="H23" s="81"/>
      <c r="I23" s="81">
        <f t="shared" si="3"/>
        <v>0</v>
      </c>
      <c r="J23" s="51">
        <f t="shared" si="4"/>
        <v>0</v>
      </c>
      <c r="K23" s="49">
        <f t="shared" si="5"/>
        <v>0</v>
      </c>
    </row>
    <row r="24" spans="2:11" ht="19.5" customHeight="1">
      <c r="B24" s="34" t="s">
        <v>62</v>
      </c>
      <c r="C24" s="31">
        <v>20</v>
      </c>
      <c r="D24" s="29">
        <v>18</v>
      </c>
      <c r="E24" s="30">
        <v>173.65</v>
      </c>
      <c r="F24" s="39">
        <f>E24*C24</f>
        <v>3473</v>
      </c>
      <c r="G24" s="27">
        <f>F24*0.9</f>
        <v>3125.7000000000003</v>
      </c>
      <c r="H24" s="81"/>
      <c r="I24" s="81">
        <f t="shared" si="3"/>
        <v>0</v>
      </c>
      <c r="J24" s="51">
        <f t="shared" si="4"/>
        <v>0</v>
      </c>
      <c r="K24" s="49">
        <f t="shared" si="5"/>
        <v>0</v>
      </c>
    </row>
    <row r="25" spans="2:11" ht="19.5" customHeight="1">
      <c r="B25" s="34" t="s">
        <v>56</v>
      </c>
      <c r="C25" s="31">
        <v>20</v>
      </c>
      <c r="D25" s="29">
        <v>18</v>
      </c>
      <c r="E25" s="30">
        <v>173.65</v>
      </c>
      <c r="F25" s="39">
        <f>E25*C25</f>
        <v>3473</v>
      </c>
      <c r="G25" s="27">
        <f>F25*0.9</f>
        <v>3125.7000000000003</v>
      </c>
      <c r="H25" s="81"/>
      <c r="I25" s="81">
        <f t="shared" si="3"/>
        <v>0</v>
      </c>
      <c r="J25" s="51">
        <f t="shared" si="4"/>
        <v>0</v>
      </c>
      <c r="K25" s="49">
        <f t="shared" si="5"/>
        <v>0</v>
      </c>
    </row>
    <row r="26" spans="2:11" ht="19.5" customHeight="1">
      <c r="B26" s="34" t="s">
        <v>59</v>
      </c>
      <c r="C26" s="31">
        <v>20</v>
      </c>
      <c r="D26" s="29">
        <v>18</v>
      </c>
      <c r="E26" s="30">
        <v>173.65</v>
      </c>
      <c r="F26" s="39">
        <f>E26*C26</f>
        <v>3473</v>
      </c>
      <c r="G26" s="27">
        <f>F26*0.9</f>
        <v>3125.7000000000003</v>
      </c>
      <c r="H26" s="81"/>
      <c r="I26" s="81">
        <f t="shared" si="3"/>
        <v>0</v>
      </c>
      <c r="J26" s="51">
        <f t="shared" si="4"/>
        <v>0</v>
      </c>
      <c r="K26" s="49">
        <f t="shared" si="5"/>
        <v>0</v>
      </c>
    </row>
    <row r="27" spans="2:11" ht="19.5" customHeight="1">
      <c r="B27" s="34" t="s">
        <v>63</v>
      </c>
      <c r="C27" s="31">
        <v>15</v>
      </c>
      <c r="D27" s="29">
        <v>18</v>
      </c>
      <c r="E27" s="30">
        <v>230.72</v>
      </c>
      <c r="F27" s="26"/>
      <c r="G27" s="27"/>
      <c r="H27" s="81"/>
      <c r="I27" s="81">
        <f t="shared" si="3"/>
        <v>0</v>
      </c>
      <c r="J27" s="51">
        <f t="shared" si="4"/>
        <v>0</v>
      </c>
      <c r="K27" s="49">
        <f t="shared" si="5"/>
        <v>0</v>
      </c>
    </row>
    <row r="28" spans="2:11" ht="19.5" customHeight="1">
      <c r="B28" s="34" t="s">
        <v>57</v>
      </c>
      <c r="C28" s="31">
        <v>15</v>
      </c>
      <c r="D28" s="29">
        <v>18</v>
      </c>
      <c r="E28" s="30">
        <v>230.72</v>
      </c>
      <c r="F28" s="26"/>
      <c r="G28" s="27"/>
      <c r="H28" s="81"/>
      <c r="I28" s="81">
        <f t="shared" si="3"/>
        <v>0</v>
      </c>
      <c r="J28" s="51">
        <f t="shared" si="4"/>
        <v>0</v>
      </c>
      <c r="K28" s="49">
        <f t="shared" si="5"/>
        <v>0</v>
      </c>
    </row>
    <row r="29" spans="2:11" ht="19.5" customHeight="1">
      <c r="B29" s="34" t="s">
        <v>60</v>
      </c>
      <c r="C29" s="31">
        <v>15</v>
      </c>
      <c r="D29" s="29">
        <v>18</v>
      </c>
      <c r="E29" s="30">
        <v>230.72</v>
      </c>
      <c r="F29" s="26"/>
      <c r="G29" s="27"/>
      <c r="H29" s="81"/>
      <c r="I29" s="81">
        <f t="shared" si="3"/>
        <v>0</v>
      </c>
      <c r="J29" s="51">
        <f t="shared" si="4"/>
        <v>0</v>
      </c>
      <c r="K29" s="49">
        <f t="shared" si="5"/>
        <v>0</v>
      </c>
    </row>
    <row r="30" spans="2:11" s="5" customFormat="1" ht="20.25" customHeight="1">
      <c r="B30" s="34" t="s">
        <v>64</v>
      </c>
      <c r="C30" s="31">
        <v>12</v>
      </c>
      <c r="D30" s="29">
        <v>20</v>
      </c>
      <c r="E30" s="30">
        <v>314.72</v>
      </c>
      <c r="F30" s="26"/>
      <c r="G30" s="27"/>
      <c r="H30" s="81"/>
      <c r="I30" s="81">
        <f t="shared" si="3"/>
        <v>0</v>
      </c>
      <c r="J30" s="51">
        <f t="shared" si="4"/>
        <v>0</v>
      </c>
      <c r="K30" s="49">
        <f t="shared" si="5"/>
        <v>0</v>
      </c>
    </row>
    <row r="31" spans="2:11" ht="15" customHeight="1">
      <c r="B31" s="86" t="s">
        <v>58</v>
      </c>
      <c r="C31" s="52">
        <v>12</v>
      </c>
      <c r="D31" s="80">
        <v>20</v>
      </c>
      <c r="E31" s="57">
        <v>314.72</v>
      </c>
      <c r="F31" s="26"/>
      <c r="G31" s="27"/>
      <c r="H31" s="83"/>
      <c r="I31" s="83">
        <f t="shared" si="3"/>
        <v>0</v>
      </c>
      <c r="J31" s="51">
        <f t="shared" si="4"/>
        <v>0</v>
      </c>
      <c r="K31" s="49">
        <f t="shared" si="5"/>
        <v>0</v>
      </c>
    </row>
    <row r="32" spans="2:11" ht="15.75" customHeight="1">
      <c r="B32" s="35" t="s">
        <v>61</v>
      </c>
      <c r="C32" s="31">
        <v>12</v>
      </c>
      <c r="D32" s="31">
        <v>20</v>
      </c>
      <c r="E32" s="32">
        <v>314.72</v>
      </c>
      <c r="F32" s="59"/>
      <c r="G32" s="60"/>
      <c r="H32" s="81"/>
      <c r="I32" s="81">
        <f t="shared" si="3"/>
        <v>0</v>
      </c>
      <c r="J32" s="51">
        <f t="shared" si="4"/>
        <v>0</v>
      </c>
      <c r="K32" s="49">
        <f t="shared" si="5"/>
        <v>0</v>
      </c>
    </row>
    <row r="33" spans="2:11" ht="15">
      <c r="B33" s="34" t="s">
        <v>65</v>
      </c>
      <c r="C33" s="29">
        <v>36</v>
      </c>
      <c r="D33" s="29">
        <v>15</v>
      </c>
      <c r="E33" s="30">
        <v>92.31</v>
      </c>
      <c r="F33" s="39">
        <f>E33*C33</f>
        <v>3323.16</v>
      </c>
      <c r="G33" s="27">
        <f>F33*0.4</f>
        <v>1329.2640000000001</v>
      </c>
      <c r="H33" s="82"/>
      <c r="I33" s="82">
        <f t="shared" si="3"/>
        <v>0</v>
      </c>
      <c r="J33" s="51">
        <f t="shared" si="4"/>
        <v>0</v>
      </c>
      <c r="K33" s="49">
        <f>D33*H33</f>
        <v>0</v>
      </c>
    </row>
    <row r="34" spans="2:11" ht="18.75" customHeight="1">
      <c r="B34" s="35" t="s">
        <v>66</v>
      </c>
      <c r="C34" s="31">
        <v>20</v>
      </c>
      <c r="D34" s="29">
        <v>20</v>
      </c>
      <c r="E34" s="30">
        <v>186.96</v>
      </c>
      <c r="F34" s="39">
        <f>E34*C34</f>
        <v>3739.2000000000003</v>
      </c>
      <c r="G34" s="27">
        <f>F34*0.9</f>
        <v>3365.28</v>
      </c>
      <c r="H34" s="81"/>
      <c r="I34" s="81">
        <f t="shared" si="3"/>
        <v>0</v>
      </c>
      <c r="J34" s="51">
        <f t="shared" si="4"/>
        <v>0</v>
      </c>
      <c r="K34" s="49">
        <f t="shared" si="5"/>
        <v>0</v>
      </c>
    </row>
    <row r="35" spans="2:11" ht="19.5" customHeight="1">
      <c r="B35" s="35" t="s">
        <v>69</v>
      </c>
      <c r="C35" s="31">
        <v>20</v>
      </c>
      <c r="D35" s="29">
        <v>20</v>
      </c>
      <c r="E35" s="30">
        <v>186.96</v>
      </c>
      <c r="F35" s="39">
        <f>E35*C35</f>
        <v>3739.2000000000003</v>
      </c>
      <c r="G35" s="27">
        <f>F35*0.9</f>
        <v>3365.28</v>
      </c>
      <c r="H35" s="81"/>
      <c r="I35" s="81">
        <f t="shared" si="3"/>
        <v>0</v>
      </c>
      <c r="J35" s="51">
        <f t="shared" si="4"/>
        <v>0</v>
      </c>
      <c r="K35" s="49">
        <f t="shared" si="5"/>
        <v>0</v>
      </c>
    </row>
    <row r="36" spans="2:11" ht="18.75" customHeight="1">
      <c r="B36" s="35" t="s">
        <v>74</v>
      </c>
      <c r="C36" s="31">
        <v>20</v>
      </c>
      <c r="D36" s="29">
        <v>20</v>
      </c>
      <c r="E36" s="30">
        <v>186.96</v>
      </c>
      <c r="F36" s="39">
        <f>E36*C36</f>
        <v>3739.2000000000003</v>
      </c>
      <c r="G36" s="27">
        <f>F36*0.9</f>
        <v>3365.28</v>
      </c>
      <c r="H36" s="81"/>
      <c r="I36" s="81">
        <f t="shared" si="3"/>
        <v>0</v>
      </c>
      <c r="J36" s="51">
        <f t="shared" si="4"/>
        <v>0</v>
      </c>
      <c r="K36" s="49">
        <f t="shared" si="5"/>
        <v>0</v>
      </c>
    </row>
    <row r="37" spans="2:11" ht="19.5" customHeight="1">
      <c r="B37" s="35" t="s">
        <v>72</v>
      </c>
      <c r="C37" s="31">
        <v>20</v>
      </c>
      <c r="D37" s="29">
        <v>20</v>
      </c>
      <c r="E37" s="30">
        <v>206.67</v>
      </c>
      <c r="F37" s="26"/>
      <c r="G37" s="27"/>
      <c r="H37" s="81"/>
      <c r="I37" s="81">
        <f t="shared" si="3"/>
        <v>0</v>
      </c>
      <c r="J37" s="51">
        <f t="shared" si="4"/>
        <v>0</v>
      </c>
      <c r="K37" s="49">
        <f t="shared" si="5"/>
        <v>0</v>
      </c>
    </row>
    <row r="38" spans="2:11" ht="21.75" customHeight="1">
      <c r="B38" s="35" t="s">
        <v>78</v>
      </c>
      <c r="C38" s="31">
        <v>20</v>
      </c>
      <c r="D38" s="29">
        <v>20</v>
      </c>
      <c r="E38" s="30">
        <v>206.67</v>
      </c>
      <c r="F38" s="26"/>
      <c r="G38" s="27"/>
      <c r="H38" s="81"/>
      <c r="I38" s="81">
        <f t="shared" si="3"/>
        <v>0</v>
      </c>
      <c r="J38" s="51">
        <f t="shared" si="4"/>
        <v>0</v>
      </c>
      <c r="K38" s="49">
        <f t="shared" si="5"/>
        <v>0</v>
      </c>
    </row>
    <row r="39" spans="2:11" ht="18.75" customHeight="1">
      <c r="B39" s="35" t="s">
        <v>67</v>
      </c>
      <c r="C39" s="31">
        <v>12</v>
      </c>
      <c r="D39" s="29">
        <v>15</v>
      </c>
      <c r="E39" s="30">
        <v>254.68</v>
      </c>
      <c r="F39" s="26"/>
      <c r="G39" s="27"/>
      <c r="H39" s="81"/>
      <c r="I39" s="81">
        <f t="shared" si="3"/>
        <v>0</v>
      </c>
      <c r="J39" s="51">
        <f t="shared" si="4"/>
        <v>0</v>
      </c>
      <c r="K39" s="49">
        <f t="shared" si="5"/>
        <v>0</v>
      </c>
    </row>
    <row r="40" spans="2:11" ht="18.75" customHeight="1">
      <c r="B40" s="35" t="s">
        <v>75</v>
      </c>
      <c r="C40" s="31">
        <v>12</v>
      </c>
      <c r="D40" s="29">
        <v>15</v>
      </c>
      <c r="E40" s="30">
        <v>254.68</v>
      </c>
      <c r="F40" s="26"/>
      <c r="G40" s="27"/>
      <c r="H40" s="81"/>
      <c r="I40" s="81">
        <f t="shared" si="3"/>
        <v>0</v>
      </c>
      <c r="J40" s="51">
        <f t="shared" si="4"/>
        <v>0</v>
      </c>
      <c r="K40" s="49">
        <f t="shared" si="5"/>
        <v>0</v>
      </c>
    </row>
    <row r="41" spans="2:11" ht="18.75" customHeight="1">
      <c r="B41" s="35" t="s">
        <v>73</v>
      </c>
      <c r="C41" s="31">
        <v>12</v>
      </c>
      <c r="D41" s="29">
        <v>15</v>
      </c>
      <c r="E41" s="30">
        <v>268</v>
      </c>
      <c r="F41" s="24"/>
      <c r="G41" s="25"/>
      <c r="H41" s="81"/>
      <c r="I41" s="81">
        <f t="shared" si="3"/>
        <v>0</v>
      </c>
      <c r="J41" s="51">
        <f t="shared" si="4"/>
        <v>0</v>
      </c>
      <c r="K41" s="49">
        <f t="shared" si="5"/>
        <v>0</v>
      </c>
    </row>
    <row r="42" spans="2:11" ht="18.75" customHeight="1">
      <c r="B42" s="35" t="s">
        <v>79</v>
      </c>
      <c r="C42" s="31">
        <v>12</v>
      </c>
      <c r="D42" s="29">
        <v>15</v>
      </c>
      <c r="E42" s="30">
        <v>268</v>
      </c>
      <c r="F42" s="17"/>
      <c r="G42" s="18"/>
      <c r="H42" s="81"/>
      <c r="I42" s="81">
        <f t="shared" si="3"/>
        <v>0</v>
      </c>
      <c r="J42" s="51">
        <f t="shared" si="4"/>
        <v>0</v>
      </c>
      <c r="K42" s="49">
        <f t="shared" si="5"/>
        <v>0</v>
      </c>
    </row>
    <row r="43" spans="2:11" ht="19.5" customHeight="1">
      <c r="B43" s="35" t="s">
        <v>70</v>
      </c>
      <c r="C43" s="31">
        <v>12</v>
      </c>
      <c r="D43" s="29">
        <v>15</v>
      </c>
      <c r="E43" s="30">
        <v>254.68</v>
      </c>
      <c r="F43" s="17"/>
      <c r="G43" s="18"/>
      <c r="H43" s="81"/>
      <c r="I43" s="81">
        <f t="shared" si="3"/>
        <v>0</v>
      </c>
      <c r="J43" s="51">
        <f t="shared" si="4"/>
        <v>0</v>
      </c>
      <c r="K43" s="49">
        <f t="shared" si="5"/>
        <v>0</v>
      </c>
    </row>
    <row r="44" spans="2:11" ht="18.75" customHeight="1">
      <c r="B44" s="35" t="s">
        <v>68</v>
      </c>
      <c r="C44" s="31">
        <v>12</v>
      </c>
      <c r="D44" s="29">
        <v>12</v>
      </c>
      <c r="E44" s="30">
        <v>333.36</v>
      </c>
      <c r="F44" s="17"/>
      <c r="G44" s="18"/>
      <c r="H44" s="81"/>
      <c r="I44" s="81">
        <f t="shared" si="3"/>
        <v>0</v>
      </c>
      <c r="J44" s="51">
        <f t="shared" si="4"/>
        <v>0</v>
      </c>
      <c r="K44" s="49">
        <f t="shared" si="5"/>
        <v>0</v>
      </c>
    </row>
    <row r="45" spans="2:11" ht="18" customHeight="1">
      <c r="B45" s="35" t="s">
        <v>76</v>
      </c>
      <c r="C45" s="31">
        <v>12</v>
      </c>
      <c r="D45" s="29">
        <v>12</v>
      </c>
      <c r="E45" s="30">
        <v>333.36</v>
      </c>
      <c r="F45" s="17"/>
      <c r="G45" s="17"/>
      <c r="H45" s="81"/>
      <c r="I45" s="81">
        <f t="shared" si="3"/>
        <v>0</v>
      </c>
      <c r="J45" s="51">
        <f t="shared" si="4"/>
        <v>0</v>
      </c>
      <c r="K45" s="49">
        <f t="shared" si="5"/>
        <v>0</v>
      </c>
    </row>
    <row r="46" spans="2:11" ht="20.25" customHeight="1">
      <c r="B46" s="33" t="s">
        <v>77</v>
      </c>
      <c r="C46" s="6">
        <v>12</v>
      </c>
      <c r="D46" s="79">
        <v>12</v>
      </c>
      <c r="E46" s="23">
        <v>351.74</v>
      </c>
      <c r="F46" s="92"/>
      <c r="G46" s="92"/>
      <c r="H46" s="93"/>
      <c r="I46" s="93">
        <f t="shared" si="3"/>
        <v>0</v>
      </c>
      <c r="J46" s="51">
        <f t="shared" si="4"/>
        <v>0</v>
      </c>
      <c r="K46" s="49">
        <f t="shared" si="5"/>
        <v>0</v>
      </c>
    </row>
    <row r="47" spans="2:11" ht="21" customHeight="1">
      <c r="B47" s="35" t="s">
        <v>71</v>
      </c>
      <c r="C47" s="31">
        <v>12</v>
      </c>
      <c r="D47" s="31">
        <v>12</v>
      </c>
      <c r="E47" s="57">
        <v>333.36</v>
      </c>
      <c r="F47" s="17"/>
      <c r="G47" s="17"/>
      <c r="H47" s="83"/>
      <c r="I47" s="83">
        <f t="shared" si="3"/>
        <v>0</v>
      </c>
      <c r="J47" s="51">
        <f t="shared" si="4"/>
        <v>0</v>
      </c>
      <c r="K47" s="49">
        <f t="shared" si="5"/>
        <v>0</v>
      </c>
    </row>
    <row r="48" spans="2:11" ht="15.75">
      <c r="B48" s="59"/>
      <c r="C48" s="60"/>
      <c r="D48" s="60"/>
      <c r="E48" s="61"/>
      <c r="F48" s="47"/>
      <c r="G48" s="47"/>
      <c r="H48" s="58">
        <f>SUM(H21:H47)</f>
        <v>0</v>
      </c>
      <c r="I48" s="58">
        <f>SUM(I21:I47)</f>
        <v>0</v>
      </c>
      <c r="J48" s="62">
        <f>SUM(J21:J47)</f>
        <v>0</v>
      </c>
      <c r="K48" s="58">
        <f>SUM(K21:K47)</f>
        <v>0</v>
      </c>
    </row>
    <row r="49" spans="2:10" ht="15.75">
      <c r="B49" s="26"/>
      <c r="C49" s="27"/>
      <c r="D49" s="27"/>
      <c r="E49" s="28"/>
      <c r="F49" s="77"/>
      <c r="G49" s="73"/>
      <c r="H49" s="74"/>
      <c r="I49" s="74"/>
      <c r="J49" s="75"/>
    </row>
    <row r="50" spans="2:11" ht="27" customHeight="1">
      <c r="B50" s="97" t="s">
        <v>49</v>
      </c>
      <c r="C50" s="97"/>
      <c r="D50" s="97"/>
      <c r="E50" s="97"/>
      <c r="F50" s="97"/>
      <c r="G50" s="97"/>
      <c r="H50" s="97"/>
      <c r="I50" s="97"/>
      <c r="J50" s="97"/>
      <c r="K50" s="97"/>
    </row>
    <row r="51" spans="2:11" ht="27" customHeight="1">
      <c r="B51" s="42" t="s">
        <v>31</v>
      </c>
      <c r="C51" s="42" t="s">
        <v>16</v>
      </c>
      <c r="D51" s="42" t="s">
        <v>50</v>
      </c>
      <c r="E51" s="42" t="s">
        <v>39</v>
      </c>
      <c r="F51" s="26"/>
      <c r="G51" s="27"/>
      <c r="H51" s="3" t="s">
        <v>42</v>
      </c>
      <c r="I51" s="3" t="s">
        <v>43</v>
      </c>
      <c r="J51" s="46" t="s">
        <v>41</v>
      </c>
      <c r="K51" s="46" t="s">
        <v>51</v>
      </c>
    </row>
    <row r="52" spans="2:11" ht="19.5" customHeight="1">
      <c r="B52" s="35" t="s">
        <v>28</v>
      </c>
      <c r="C52" s="31">
        <v>20</v>
      </c>
      <c r="D52" s="31">
        <v>19</v>
      </c>
      <c r="E52" s="32">
        <v>170.78</v>
      </c>
      <c r="F52" s="76"/>
      <c r="G52" s="49"/>
      <c r="H52" s="45"/>
      <c r="I52" s="43">
        <f>C52*H52</f>
        <v>0</v>
      </c>
      <c r="J52" s="51">
        <f>I52*E52</f>
        <v>0</v>
      </c>
      <c r="K52" s="49">
        <f>D52*H52</f>
        <v>0</v>
      </c>
    </row>
    <row r="53" spans="2:11" ht="19.5" customHeight="1">
      <c r="B53" s="35" t="s">
        <v>29</v>
      </c>
      <c r="C53" s="31">
        <v>20</v>
      </c>
      <c r="D53" s="31">
        <v>19</v>
      </c>
      <c r="E53" s="32">
        <v>170.78</v>
      </c>
      <c r="F53" s="76"/>
      <c r="G53" s="49"/>
      <c r="H53" s="45"/>
      <c r="I53" s="43">
        <f>C53*H53</f>
        <v>0</v>
      </c>
      <c r="J53" s="51">
        <f>I53*E53</f>
        <v>0</v>
      </c>
      <c r="K53" s="49">
        <f>D53*H53</f>
        <v>0</v>
      </c>
    </row>
    <row r="54" spans="2:11" ht="19.5" customHeight="1">
      <c r="B54" s="35"/>
      <c r="C54" s="31"/>
      <c r="D54" s="31"/>
      <c r="E54" s="32"/>
      <c r="F54" s="76"/>
      <c r="G54" s="49"/>
      <c r="H54" s="78">
        <f>SUM(H52:H53)</f>
        <v>0</v>
      </c>
      <c r="I54" s="78">
        <f>SUM(I52:I53)</f>
        <v>0</v>
      </c>
      <c r="J54" s="78">
        <f>SUM(J52:J53)</f>
        <v>0</v>
      </c>
      <c r="K54" s="78">
        <f>SUM(K52:K53)</f>
        <v>0</v>
      </c>
    </row>
    <row r="55" spans="2:5" ht="14.25">
      <c r="B55" s="17"/>
      <c r="C55" s="17"/>
      <c r="D55" s="17"/>
      <c r="E55" s="19"/>
    </row>
    <row r="56" spans="2:11" s="1" customFormat="1" ht="19.5" customHeight="1">
      <c r="B56" s="98" t="s">
        <v>26</v>
      </c>
      <c r="C56" s="99"/>
      <c r="D56" s="99"/>
      <c r="E56" s="99"/>
      <c r="F56" s="99"/>
      <c r="G56" s="99"/>
      <c r="H56" s="99"/>
      <c r="I56" s="99"/>
      <c r="J56" s="99"/>
      <c r="K56" s="99"/>
    </row>
    <row r="57" spans="2:11" s="4" customFormat="1" ht="36" customHeight="1">
      <c r="B57" s="42" t="s">
        <v>31</v>
      </c>
      <c r="C57" s="42" t="s">
        <v>16</v>
      </c>
      <c r="D57" s="42" t="s">
        <v>50</v>
      </c>
      <c r="E57" s="42" t="s">
        <v>40</v>
      </c>
      <c r="H57" s="3" t="s">
        <v>42</v>
      </c>
      <c r="I57" s="3" t="s">
        <v>43</v>
      </c>
      <c r="J57" s="46" t="s">
        <v>41</v>
      </c>
      <c r="K57" s="46" t="s">
        <v>51</v>
      </c>
    </row>
    <row r="58" spans="2:11" s="7" customFormat="1" ht="19.5" customHeight="1">
      <c r="B58" s="87" t="s">
        <v>0</v>
      </c>
      <c r="C58" s="29">
        <v>12</v>
      </c>
      <c r="D58" s="29">
        <v>11.8</v>
      </c>
      <c r="E58" s="30">
        <v>278.44</v>
      </c>
      <c r="F58" s="40">
        <f>E58*C58</f>
        <v>3341.2799999999997</v>
      </c>
      <c r="G58" s="7">
        <f>F58*0.9</f>
        <v>3007.152</v>
      </c>
      <c r="H58" s="84"/>
      <c r="I58" s="84">
        <f aca="true" t="shared" si="6" ref="I58:I75">C58*H58</f>
        <v>0</v>
      </c>
      <c r="J58" s="51">
        <f aca="true" t="shared" si="7" ref="J58:J75">E58*I58</f>
        <v>0</v>
      </c>
      <c r="K58" s="49">
        <f aca="true" t="shared" si="8" ref="K58:K75">D58*H58</f>
        <v>0</v>
      </c>
    </row>
    <row r="59" spans="2:11" s="7" customFormat="1" ht="19.5" customHeight="1">
      <c r="B59" s="88" t="s">
        <v>1</v>
      </c>
      <c r="C59" s="31">
        <v>12</v>
      </c>
      <c r="D59" s="31">
        <v>11.8</v>
      </c>
      <c r="E59" s="32">
        <v>285.66</v>
      </c>
      <c r="F59" s="40">
        <f>E59*C59</f>
        <v>3427.92</v>
      </c>
      <c r="G59" s="7">
        <f>F59*0.9</f>
        <v>3085.128</v>
      </c>
      <c r="H59" s="84"/>
      <c r="I59" s="84">
        <f t="shared" si="6"/>
        <v>0</v>
      </c>
      <c r="J59" s="51">
        <f t="shared" si="7"/>
        <v>0</v>
      </c>
      <c r="K59" s="49">
        <f t="shared" si="8"/>
        <v>0</v>
      </c>
    </row>
    <row r="60" spans="2:11" s="7" customFormat="1" ht="19.5" customHeight="1">
      <c r="B60" s="88" t="s">
        <v>2</v>
      </c>
      <c r="C60" s="31">
        <v>12</v>
      </c>
      <c r="D60" s="31">
        <v>11.8</v>
      </c>
      <c r="E60" s="32">
        <v>295.66</v>
      </c>
      <c r="F60" s="40">
        <f>E60*C60</f>
        <v>3547.92</v>
      </c>
      <c r="G60" s="7">
        <f>F60*0.9</f>
        <v>3193.128</v>
      </c>
      <c r="H60" s="84"/>
      <c r="I60" s="84">
        <f t="shared" si="6"/>
        <v>0</v>
      </c>
      <c r="J60" s="51">
        <f t="shared" si="7"/>
        <v>0</v>
      </c>
      <c r="K60" s="49">
        <f t="shared" si="8"/>
        <v>0</v>
      </c>
    </row>
    <row r="61" spans="2:11" s="7" customFormat="1" ht="19.5" customHeight="1">
      <c r="B61" s="88" t="s">
        <v>3</v>
      </c>
      <c r="C61" s="31">
        <v>12</v>
      </c>
      <c r="D61" s="31">
        <v>12</v>
      </c>
      <c r="E61" s="32">
        <v>250.65</v>
      </c>
      <c r="F61" s="40">
        <f>E61*C61</f>
        <v>3007.8</v>
      </c>
      <c r="G61" s="7">
        <f>F61*0.9</f>
        <v>2707.0200000000004</v>
      </c>
      <c r="H61" s="84"/>
      <c r="I61" s="84">
        <f t="shared" si="6"/>
        <v>0</v>
      </c>
      <c r="J61" s="51">
        <f t="shared" si="7"/>
        <v>0</v>
      </c>
      <c r="K61" s="49">
        <f t="shared" si="8"/>
        <v>0</v>
      </c>
    </row>
    <row r="62" spans="2:11" s="7" customFormat="1" ht="19.5" customHeight="1">
      <c r="B62" s="88" t="s">
        <v>4</v>
      </c>
      <c r="C62" s="31">
        <v>12</v>
      </c>
      <c r="D62" s="31">
        <v>12</v>
      </c>
      <c r="E62" s="32">
        <v>255.65</v>
      </c>
      <c r="H62" s="84"/>
      <c r="I62" s="84">
        <f t="shared" si="6"/>
        <v>0</v>
      </c>
      <c r="J62" s="51">
        <f t="shared" si="7"/>
        <v>0</v>
      </c>
      <c r="K62" s="49">
        <f t="shared" si="8"/>
        <v>0</v>
      </c>
    </row>
    <row r="63" spans="2:11" s="7" customFormat="1" ht="19.5" customHeight="1">
      <c r="B63" s="89" t="s">
        <v>5</v>
      </c>
      <c r="C63" s="37">
        <v>12</v>
      </c>
      <c r="D63" s="37">
        <v>12</v>
      </c>
      <c r="E63" s="32">
        <v>265.53</v>
      </c>
      <c r="F63" s="40">
        <f>E63*C63</f>
        <v>3186.3599999999997</v>
      </c>
      <c r="G63" s="7">
        <f>F63*0.9</f>
        <v>2867.7239999999997</v>
      </c>
      <c r="H63" s="84"/>
      <c r="I63" s="84">
        <f t="shared" si="6"/>
        <v>0</v>
      </c>
      <c r="J63" s="51">
        <f t="shared" si="7"/>
        <v>0</v>
      </c>
      <c r="K63" s="49">
        <f t="shared" si="8"/>
        <v>0</v>
      </c>
    </row>
    <row r="64" spans="2:11" s="7" customFormat="1" ht="19.5" customHeight="1">
      <c r="B64" s="89" t="s">
        <v>6</v>
      </c>
      <c r="C64" s="37">
        <v>12</v>
      </c>
      <c r="D64" s="37">
        <v>8.5</v>
      </c>
      <c r="E64" s="32">
        <v>199.18</v>
      </c>
      <c r="H64" s="84"/>
      <c r="I64" s="84">
        <f t="shared" si="6"/>
        <v>0</v>
      </c>
      <c r="J64" s="51">
        <f t="shared" si="7"/>
        <v>0</v>
      </c>
      <c r="K64" s="49">
        <f t="shared" si="8"/>
        <v>0</v>
      </c>
    </row>
    <row r="65" spans="2:11" s="7" customFormat="1" ht="19.5" customHeight="1">
      <c r="B65" s="88" t="s">
        <v>7</v>
      </c>
      <c r="C65" s="31">
        <v>12</v>
      </c>
      <c r="D65" s="31">
        <v>8.5</v>
      </c>
      <c r="E65" s="32">
        <v>199.18</v>
      </c>
      <c r="H65" s="84"/>
      <c r="I65" s="84">
        <f t="shared" si="6"/>
        <v>0</v>
      </c>
      <c r="J65" s="51">
        <f t="shared" si="7"/>
        <v>0</v>
      </c>
      <c r="K65" s="49">
        <f t="shared" si="8"/>
        <v>0</v>
      </c>
    </row>
    <row r="66" spans="2:11" s="7" customFormat="1" ht="19.5" customHeight="1">
      <c r="B66" s="88" t="s">
        <v>15</v>
      </c>
      <c r="C66" s="31">
        <v>12</v>
      </c>
      <c r="D66" s="31">
        <v>8.5</v>
      </c>
      <c r="E66" s="32">
        <v>212.85</v>
      </c>
      <c r="H66" s="84"/>
      <c r="I66" s="84">
        <f t="shared" si="6"/>
        <v>0</v>
      </c>
      <c r="J66" s="51">
        <f t="shared" si="7"/>
        <v>0</v>
      </c>
      <c r="K66" s="49">
        <f t="shared" si="8"/>
        <v>0</v>
      </c>
    </row>
    <row r="67" spans="2:11" s="7" customFormat="1" ht="19.5" customHeight="1">
      <c r="B67" s="88" t="s">
        <v>8</v>
      </c>
      <c r="C67" s="31">
        <v>30</v>
      </c>
      <c r="D67" s="31">
        <v>13</v>
      </c>
      <c r="E67" s="32">
        <v>122.12</v>
      </c>
      <c r="F67" s="40">
        <f>E67*C67</f>
        <v>3663.6000000000004</v>
      </c>
      <c r="G67" s="7">
        <f>F67*0.4</f>
        <v>1465.4400000000003</v>
      </c>
      <c r="H67" s="84"/>
      <c r="I67" s="84">
        <f t="shared" si="6"/>
        <v>0</v>
      </c>
      <c r="J67" s="51">
        <f t="shared" si="7"/>
        <v>0</v>
      </c>
      <c r="K67" s="49">
        <f t="shared" si="8"/>
        <v>0</v>
      </c>
    </row>
    <row r="68" spans="2:11" s="7" customFormat="1" ht="19.5" customHeight="1">
      <c r="B68" s="88" t="s">
        <v>9</v>
      </c>
      <c r="C68" s="31">
        <v>30</v>
      </c>
      <c r="D68" s="31">
        <v>13</v>
      </c>
      <c r="E68" s="41">
        <v>127.54</v>
      </c>
      <c r="H68" s="84"/>
      <c r="I68" s="84">
        <f t="shared" si="6"/>
        <v>0</v>
      </c>
      <c r="J68" s="51">
        <f t="shared" si="7"/>
        <v>0</v>
      </c>
      <c r="K68" s="49">
        <f t="shared" si="8"/>
        <v>0</v>
      </c>
    </row>
    <row r="69" spans="2:11" s="7" customFormat="1" ht="19.5" customHeight="1">
      <c r="B69" s="88" t="s">
        <v>10</v>
      </c>
      <c r="C69" s="31">
        <v>30</v>
      </c>
      <c r="D69" s="31">
        <v>13</v>
      </c>
      <c r="E69" s="32">
        <v>134.08</v>
      </c>
      <c r="H69" s="84"/>
      <c r="I69" s="84">
        <f t="shared" si="6"/>
        <v>0</v>
      </c>
      <c r="J69" s="51">
        <f t="shared" si="7"/>
        <v>0</v>
      </c>
      <c r="K69" s="49">
        <f t="shared" si="8"/>
        <v>0</v>
      </c>
    </row>
    <row r="70" spans="2:11" s="7" customFormat="1" ht="19.5" customHeight="1">
      <c r="B70" s="88" t="s">
        <v>11</v>
      </c>
      <c r="C70" s="31">
        <v>15</v>
      </c>
      <c r="D70" s="31">
        <v>14.3</v>
      </c>
      <c r="E70" s="32">
        <v>270.54</v>
      </c>
      <c r="F70" s="40">
        <f>E70*C70</f>
        <v>4058.1000000000004</v>
      </c>
      <c r="G70" s="7">
        <f>F70*0.9</f>
        <v>3652.2900000000004</v>
      </c>
      <c r="H70" s="84"/>
      <c r="I70" s="84">
        <f t="shared" si="6"/>
        <v>0</v>
      </c>
      <c r="J70" s="51">
        <f t="shared" si="7"/>
        <v>0</v>
      </c>
      <c r="K70" s="49">
        <f t="shared" si="8"/>
        <v>0</v>
      </c>
    </row>
    <row r="71" spans="2:11" s="7" customFormat="1" ht="19.5" customHeight="1">
      <c r="B71" s="88" t="s">
        <v>12</v>
      </c>
      <c r="C71" s="31">
        <v>15</v>
      </c>
      <c r="D71" s="31">
        <v>14.3</v>
      </c>
      <c r="E71" s="32">
        <v>280.54</v>
      </c>
      <c r="H71" s="84"/>
      <c r="I71" s="84">
        <f t="shared" si="6"/>
        <v>0</v>
      </c>
      <c r="J71" s="51">
        <f t="shared" si="7"/>
        <v>0</v>
      </c>
      <c r="K71" s="49">
        <f t="shared" si="8"/>
        <v>0</v>
      </c>
    </row>
    <row r="72" spans="2:11" s="7" customFormat="1" ht="19.5" customHeight="1">
      <c r="B72" s="88" t="s">
        <v>13</v>
      </c>
      <c r="C72" s="31">
        <v>15</v>
      </c>
      <c r="D72" s="31">
        <v>14.3</v>
      </c>
      <c r="E72" s="32">
        <v>285.54</v>
      </c>
      <c r="H72" s="84"/>
      <c r="I72" s="84">
        <f t="shared" si="6"/>
        <v>0</v>
      </c>
      <c r="J72" s="51">
        <f t="shared" si="7"/>
        <v>0</v>
      </c>
      <c r="K72" s="49">
        <f t="shared" si="8"/>
        <v>0</v>
      </c>
    </row>
    <row r="73" spans="2:11" s="7" customFormat="1" ht="19.5" customHeight="1">
      <c r="B73" s="88" t="s">
        <v>14</v>
      </c>
      <c r="C73" s="31">
        <v>15</v>
      </c>
      <c r="D73" s="31">
        <v>14.3</v>
      </c>
      <c r="E73" s="41">
        <v>291</v>
      </c>
      <c r="F73" s="40">
        <f>E73*C73</f>
        <v>4365</v>
      </c>
      <c r="G73" s="7">
        <f>F73*0.9</f>
        <v>3928.5</v>
      </c>
      <c r="H73" s="84"/>
      <c r="I73" s="84">
        <f t="shared" si="6"/>
        <v>0</v>
      </c>
      <c r="J73" s="51">
        <f t="shared" si="7"/>
        <v>0</v>
      </c>
      <c r="K73" s="49">
        <f t="shared" si="8"/>
        <v>0</v>
      </c>
    </row>
    <row r="74" spans="2:11" s="7" customFormat="1" ht="19.5" customHeight="1">
      <c r="B74" s="88" t="s">
        <v>34</v>
      </c>
      <c r="C74" s="31">
        <v>15</v>
      </c>
      <c r="D74" s="31">
        <v>14.3</v>
      </c>
      <c r="E74" s="32">
        <v>268.31</v>
      </c>
      <c r="H74" s="84"/>
      <c r="I74" s="84">
        <f t="shared" si="6"/>
        <v>0</v>
      </c>
      <c r="J74" s="51">
        <f t="shared" si="7"/>
        <v>0</v>
      </c>
      <c r="K74" s="49">
        <f t="shared" si="8"/>
        <v>0</v>
      </c>
    </row>
    <row r="75" spans="2:11" s="7" customFormat="1" ht="19.5" customHeight="1">
      <c r="B75" s="90" t="s">
        <v>35</v>
      </c>
      <c r="C75" s="52">
        <v>15</v>
      </c>
      <c r="D75" s="52">
        <v>14.3</v>
      </c>
      <c r="E75" s="53">
        <v>255.65</v>
      </c>
      <c r="F75" s="40">
        <f>E75*C75</f>
        <v>3834.75</v>
      </c>
      <c r="G75" s="7">
        <f>F75*0.9</f>
        <v>3451.275</v>
      </c>
      <c r="H75" s="85"/>
      <c r="I75" s="84">
        <f t="shared" si="6"/>
        <v>0</v>
      </c>
      <c r="J75" s="51">
        <f t="shared" si="7"/>
        <v>0</v>
      </c>
      <c r="K75" s="49">
        <f t="shared" si="8"/>
        <v>0</v>
      </c>
    </row>
    <row r="76" spans="2:11" s="7" customFormat="1" ht="19.5" customHeight="1">
      <c r="B76" s="36"/>
      <c r="C76" s="31"/>
      <c r="D76" s="31"/>
      <c r="E76" s="32"/>
      <c r="F76" s="44"/>
      <c r="G76" s="45"/>
      <c r="H76" s="54">
        <f>SUM(H58:H75)</f>
        <v>0</v>
      </c>
      <c r="I76" s="54">
        <f>SUM(I58:I75)</f>
        <v>0</v>
      </c>
      <c r="J76" s="56">
        <f>SUM(J58:J75)</f>
        <v>0</v>
      </c>
      <c r="K76" s="54">
        <f>SUM(K58:K75)</f>
        <v>0</v>
      </c>
    </row>
    <row r="77" spans="2:5" ht="14.25">
      <c r="B77" s="17"/>
      <c r="C77" s="17"/>
      <c r="D77" s="17"/>
      <c r="E77" s="19"/>
    </row>
    <row r="78" spans="2:11" s="1" customFormat="1" ht="19.5" customHeight="1">
      <c r="B78" s="98" t="s">
        <v>33</v>
      </c>
      <c r="C78" s="99"/>
      <c r="D78" s="99"/>
      <c r="E78" s="99"/>
      <c r="F78" s="99"/>
      <c r="G78" s="99"/>
      <c r="H78" s="99"/>
      <c r="I78" s="99"/>
      <c r="J78" s="99"/>
      <c r="K78" s="99"/>
    </row>
    <row r="79" spans="2:11" s="4" customFormat="1" ht="31.5" customHeight="1">
      <c r="B79" s="42" t="s">
        <v>31</v>
      </c>
      <c r="C79" s="42" t="s">
        <v>16</v>
      </c>
      <c r="D79" s="42" t="s">
        <v>50</v>
      </c>
      <c r="E79" s="42" t="s">
        <v>39</v>
      </c>
      <c r="F79" s="46"/>
      <c r="G79" s="46"/>
      <c r="H79" s="3" t="s">
        <v>42</v>
      </c>
      <c r="I79" s="3" t="s">
        <v>43</v>
      </c>
      <c r="J79" s="46" t="s">
        <v>41</v>
      </c>
      <c r="K79" s="46" t="s">
        <v>51</v>
      </c>
    </row>
    <row r="80" spans="2:11" s="4" customFormat="1" ht="15">
      <c r="B80" s="91" t="s">
        <v>36</v>
      </c>
      <c r="C80" s="31">
        <v>16</v>
      </c>
      <c r="D80" s="31">
        <v>20</v>
      </c>
      <c r="E80" s="32">
        <v>122.15</v>
      </c>
      <c r="F80" s="43"/>
      <c r="G80" s="43"/>
      <c r="H80" s="43"/>
      <c r="I80" s="43">
        <f>C80*H80</f>
        <v>0</v>
      </c>
      <c r="J80" s="51">
        <f>E80*I80</f>
        <v>0</v>
      </c>
      <c r="K80" s="49">
        <f>D80*H80</f>
        <v>0</v>
      </c>
    </row>
    <row r="81" spans="2:11" s="4" customFormat="1" ht="15">
      <c r="B81" s="91" t="s">
        <v>37</v>
      </c>
      <c r="C81" s="31">
        <v>16</v>
      </c>
      <c r="D81" s="31">
        <v>20</v>
      </c>
      <c r="E81" s="32">
        <v>122.15</v>
      </c>
      <c r="F81" s="43"/>
      <c r="G81" s="43"/>
      <c r="H81" s="43"/>
      <c r="I81" s="43">
        <f>C81*H81</f>
        <v>0</v>
      </c>
      <c r="J81" s="51">
        <f>E81*I81</f>
        <v>0</v>
      </c>
      <c r="K81" s="49">
        <f>D81*H81</f>
        <v>0</v>
      </c>
    </row>
    <row r="82" spans="2:11" s="7" customFormat="1" ht="15">
      <c r="B82" s="91" t="s">
        <v>38</v>
      </c>
      <c r="C82" s="31">
        <v>16</v>
      </c>
      <c r="D82" s="31">
        <v>20</v>
      </c>
      <c r="E82" s="32">
        <v>122.15</v>
      </c>
      <c r="F82" s="44">
        <f>E82*C82</f>
        <v>1954.4</v>
      </c>
      <c r="G82" s="45">
        <f>F82*0.7</f>
        <v>1368.08</v>
      </c>
      <c r="H82" s="45"/>
      <c r="I82" s="43">
        <f>C82*H82</f>
        <v>0</v>
      </c>
      <c r="J82" s="51">
        <f>E82*I82</f>
        <v>0</v>
      </c>
      <c r="K82" s="49">
        <f>D82*H82</f>
        <v>0</v>
      </c>
    </row>
    <row r="83" spans="2:11" ht="22.5" customHeight="1">
      <c r="B83" s="47"/>
      <c r="C83" s="47"/>
      <c r="D83" s="47"/>
      <c r="E83" s="48"/>
      <c r="F83" s="49"/>
      <c r="G83" s="49">
        <f>SUM(G7:G82)</f>
        <v>57750.701</v>
      </c>
      <c r="H83" s="55">
        <f>SUM(H80:H82)</f>
        <v>0</v>
      </c>
      <c r="I83" s="50">
        <f>SUM(I80:I82)</f>
        <v>0</v>
      </c>
      <c r="J83" s="62">
        <f>SUM(J80:J82)</f>
        <v>0</v>
      </c>
      <c r="K83" s="50">
        <f>SUM(K80:K82)</f>
        <v>0</v>
      </c>
    </row>
    <row r="84" spans="2:5" ht="15.75" customHeight="1">
      <c r="B84" s="17"/>
      <c r="C84" s="17"/>
      <c r="D84" s="17"/>
      <c r="E84" s="38"/>
    </row>
    <row r="85" spans="2:11" ht="19.5" customHeight="1">
      <c r="B85" s="100" t="s">
        <v>44</v>
      </c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 ht="31.5" customHeight="1">
      <c r="B86" s="65" t="s">
        <v>31</v>
      </c>
      <c r="C86" s="65" t="s">
        <v>16</v>
      </c>
      <c r="D86" s="42" t="s">
        <v>50</v>
      </c>
      <c r="E86" s="65" t="s">
        <v>40</v>
      </c>
      <c r="F86" s="65" t="s">
        <v>17</v>
      </c>
      <c r="H86" s="3" t="s">
        <v>42</v>
      </c>
      <c r="I86" s="3" t="s">
        <v>43</v>
      </c>
      <c r="J86" s="46" t="s">
        <v>41</v>
      </c>
      <c r="K86" s="46" t="s">
        <v>51</v>
      </c>
    </row>
    <row r="87" spans="2:11" s="66" customFormat="1" ht="19.5" customHeight="1">
      <c r="B87" s="67" t="s">
        <v>45</v>
      </c>
      <c r="C87" s="6">
        <v>20</v>
      </c>
      <c r="D87" s="6">
        <v>19</v>
      </c>
      <c r="E87" s="68">
        <v>132.86</v>
      </c>
      <c r="F87" s="69"/>
      <c r="H87" s="43"/>
      <c r="I87" s="43">
        <f>C87*H87</f>
        <v>0</v>
      </c>
      <c r="J87" s="51">
        <f>E87*I87</f>
        <v>0</v>
      </c>
      <c r="K87" s="49">
        <f>D87*H87</f>
        <v>0</v>
      </c>
    </row>
    <row r="88" spans="2:11" s="66" customFormat="1" ht="19.5" customHeight="1">
      <c r="B88" s="67" t="s">
        <v>46</v>
      </c>
      <c r="C88" s="6">
        <v>20</v>
      </c>
      <c r="D88" s="6">
        <v>19</v>
      </c>
      <c r="E88" s="68">
        <v>132.86</v>
      </c>
      <c r="F88" s="69"/>
      <c r="H88" s="43"/>
      <c r="I88" s="43">
        <f>C88*H88</f>
        <v>0</v>
      </c>
      <c r="J88" s="51">
        <f>E88*I88</f>
        <v>0</v>
      </c>
      <c r="K88" s="49">
        <f>D88*H88</f>
        <v>0</v>
      </c>
    </row>
    <row r="89" spans="2:11" s="66" customFormat="1" ht="19.5" customHeight="1">
      <c r="B89" s="67" t="s">
        <v>47</v>
      </c>
      <c r="C89" s="6">
        <v>20</v>
      </c>
      <c r="D89" s="6">
        <v>19</v>
      </c>
      <c r="E89" s="68">
        <v>132.86</v>
      </c>
      <c r="F89" s="70"/>
      <c r="H89" s="45"/>
      <c r="I89" s="43">
        <f>C89*H89</f>
        <v>0</v>
      </c>
      <c r="J89" s="51">
        <f>E89*I89</f>
        <v>0</v>
      </c>
      <c r="K89" s="49">
        <f>D89*H89</f>
        <v>0</v>
      </c>
    </row>
    <row r="90" spans="2:11" s="66" customFormat="1" ht="19.5" customHeight="1">
      <c r="B90" s="67" t="s">
        <v>48</v>
      </c>
      <c r="C90" s="6">
        <v>20</v>
      </c>
      <c r="D90" s="6">
        <v>19</v>
      </c>
      <c r="E90" s="68">
        <v>132.86</v>
      </c>
      <c r="F90" s="70"/>
      <c r="H90" s="45"/>
      <c r="I90" s="43">
        <f>C90*H90</f>
        <v>0</v>
      </c>
      <c r="J90" s="51">
        <f>E90*I90</f>
        <v>0</v>
      </c>
      <c r="K90" s="49">
        <f>D90*H90</f>
        <v>0</v>
      </c>
    </row>
    <row r="91" spans="2:11" ht="14.25">
      <c r="B91" s="71"/>
      <c r="C91" s="48"/>
      <c r="D91" s="48"/>
      <c r="E91" s="72"/>
      <c r="H91" s="55">
        <f>SUM(H87:H90)</f>
        <v>0</v>
      </c>
      <c r="I91" s="50">
        <f>SUM(I87:I90)</f>
        <v>0</v>
      </c>
      <c r="J91" s="62">
        <f>SUM(J87:J90)</f>
        <v>0</v>
      </c>
      <c r="K91" s="50">
        <f>SUM(K87:K90)</f>
        <v>0</v>
      </c>
    </row>
    <row r="92" spans="2:4" ht="14.25">
      <c r="B92" s="20"/>
      <c r="C92" s="21"/>
      <c r="D92" s="21"/>
    </row>
    <row r="93" spans="2:4" ht="14.25">
      <c r="B93" s="22"/>
      <c r="C93" s="21"/>
      <c r="D93" s="21"/>
    </row>
    <row r="94" spans="2:4" ht="15">
      <c r="B94" s="1"/>
      <c r="C94" s="16"/>
      <c r="D94" s="16"/>
    </row>
  </sheetData>
  <sheetProtection/>
  <protectedRanges>
    <protectedRange sqref="B21:B47" name="Диапазон1_6_1_1"/>
  </protectedRanges>
  <mergeCells count="10">
    <mergeCell ref="B2:J2"/>
    <mergeCell ref="B19:K19"/>
    <mergeCell ref="B50:K50"/>
    <mergeCell ref="B56:K56"/>
    <mergeCell ref="B78:K78"/>
    <mergeCell ref="B85:K85"/>
    <mergeCell ref="B3:J3"/>
    <mergeCell ref="B4:J4"/>
    <mergeCell ref="B5:J5"/>
    <mergeCell ref="B7:K7"/>
  </mergeCells>
  <printOptions/>
  <pageMargins left="0.49" right="0.31" top="0.41" bottom="0.95" header="0.29" footer="0.56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ДмитрийБутырин</dc:creator>
  <cp:keywords/>
  <dc:description/>
  <cp:lastModifiedBy>Вадим</cp:lastModifiedBy>
  <cp:lastPrinted>2012-09-24T08:11:57Z</cp:lastPrinted>
  <dcterms:created xsi:type="dcterms:W3CDTF">2011-07-08T07:13:09Z</dcterms:created>
  <dcterms:modified xsi:type="dcterms:W3CDTF">2012-11-06T07:50:28Z</dcterms:modified>
  <cp:category/>
  <cp:version/>
  <cp:contentType/>
  <cp:contentStatus/>
  <cp:revision>1</cp:revision>
</cp:coreProperties>
</file>